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937" activeTab="0"/>
  </bookViews>
  <sheets>
    <sheet name="ヘッダ" sheetId="1" r:id="rId1"/>
    <sheet name="MIRACLE明細" sheetId="2" r:id="rId2"/>
    <sheet name="MLサポート明細" sheetId="3" r:id="rId3"/>
  </sheets>
  <externalReferences>
    <externalReference r:id="rId6"/>
  </externalReferences>
  <definedNames>
    <definedName name="Excel_BuiltIn_Database" localSheetId="1">#REF!</definedName>
    <definedName name="Excel_BuiltIn_Database" localSheetId="2">#REF!</definedName>
    <definedName name="Excel_BuiltIn_Database" localSheetId="0">#REF!</definedName>
    <definedName name="Excel_BuiltIn_Database">#REF!</definedName>
    <definedName name="HTML1_1">"'[ﾌﾟﾗｯﾄﾌｫﾑ.XLS]プラットフォーム 変更分'!$A$1:$G$16"</definedName>
    <definedName name="HTML1_10">""</definedName>
    <definedName name="HTML1_11">1</definedName>
    <definedName name="HTML1_12">"C:\My Documents\変更h_w.htm"</definedName>
    <definedName name="HTML1_2">1</definedName>
    <definedName name="HTML1_3">""</definedName>
    <definedName name="HTML1_4">""</definedName>
    <definedName name="HTML1_5">""</definedName>
    <definedName name="HTML1_6">-4146</definedName>
    <definedName name="HTML1_7">-4146</definedName>
    <definedName name="HTML1_8">""</definedName>
    <definedName name="HTML1_9">""</definedName>
    <definedName name="HTML2_1">"'[ﾌﾟﾗｯﾄﾌｫﾑ.XLS]プラットフォーム 変更分'!$A$1:$G$19"</definedName>
    <definedName name="HTML2_10">""</definedName>
    <definedName name="HTML2_11">1</definedName>
    <definedName name="HTML2_12">"C:\My Documents\変更h_w.htm"</definedName>
    <definedName name="HTML2_2">1</definedName>
    <definedName name="HTML2_3">""</definedName>
    <definedName name="HTML2_4">""</definedName>
    <definedName name="HTML2_5">""</definedName>
    <definedName name="HTML2_6">-4146</definedName>
    <definedName name="HTML2_7">-4146</definedName>
    <definedName name="HTML2_8">""</definedName>
    <definedName name="HTML2_9">""</definedName>
    <definedName name="HTML3_1">"[ﾌﾟﾗｯﾄﾌｫﾑ.XLS]プラットフォーム!$A$1:$G$1656"</definedName>
    <definedName name="HTML3_10">""</definedName>
    <definedName name="HTML3_11">1</definedName>
    <definedName name="HTML3_12">"C:\My Documents\h_wMIN.htm"</definedName>
    <definedName name="HTML3_2">1</definedName>
    <definedName name="HTML3_3">""</definedName>
    <definedName name="HTML3_4">""</definedName>
    <definedName name="HTML3_5">""</definedName>
    <definedName name="HTML3_6">-4146</definedName>
    <definedName name="HTML3_7">-4146</definedName>
    <definedName name="HTML3_8">""</definedName>
    <definedName name="HTML3_9">""</definedName>
    <definedName name="HTMLCount">3</definedName>
    <definedName name="_xlnm.Print_Area" localSheetId="1">'MIRACLE明細'!$A$1:$K$79</definedName>
    <definedName name="_xlnm.Print_Area" localSheetId="2">'MLサポート明細'!$A$1:$G$47</definedName>
    <definedName name="_xlnm.Print_Area" localSheetId="0">'ヘッダ'!$A$1:$K$68</definedName>
    <definedName name="_xlnm.Print_Titles" localSheetId="1">'MIRACLE明細'!$1:$2</definedName>
    <definedName name="_xlnm.Print_Titles" localSheetId="2">'MLサポート明細'!$1:$2</definedName>
  </definedNames>
  <calcPr fullCalcOnLoad="1"/>
</workbook>
</file>

<file path=xl/sharedStrings.xml><?xml version="1.0" encoding="utf-8"?>
<sst xmlns="http://schemas.openxmlformats.org/spreadsheetml/2006/main" count="337" uniqueCount="185">
  <si>
    <t>お問合せ／ご注文書送付先：</t>
  </si>
  <si>
    <t>*</t>
  </si>
  <si>
    <t>貴社注文番号:</t>
  </si>
  <si>
    <r>
      <t xml:space="preserve">        </t>
    </r>
    <r>
      <rPr>
        <b/>
        <sz val="9"/>
        <rFont val="ＭＳ Ｐゴシック"/>
        <family val="3"/>
      </rPr>
      <t xml:space="preserve"> （*必ずご記入下さい）</t>
    </r>
  </si>
  <si>
    <t>添付明細書の通りMIRACLE LINUX製品を注文致します。</t>
  </si>
  <si>
    <t>下記宛に送付して下さい。</t>
  </si>
  <si>
    <t>ライセンス合計</t>
  </si>
  <si>
    <t>注文金額合計：</t>
  </si>
  <si>
    <t>サポート合計</t>
  </si>
  <si>
    <t>*住　所</t>
  </si>
  <si>
    <t>*会社名</t>
  </si>
  <si>
    <t>*担当者名</t>
  </si>
  <si>
    <t>*電　話</t>
  </si>
  <si>
    <t>*ＦＡＸ　</t>
  </si>
  <si>
    <t>様</t>
  </si>
  <si>
    <t>*E-mail</t>
  </si>
  <si>
    <t>ＦＡＸ　</t>
  </si>
  <si>
    <t>MIRACLELINUX　サポートご購入の際、必須となっております。　ご一読ください。</t>
  </si>
  <si>
    <t>全条項、及び上記にすべて同意します</t>
  </si>
  <si>
    <t>□</t>
  </si>
  <si>
    <t>サポート開始日</t>
  </si>
  <si>
    <t>◆サポート開始月は、出荷後3ヶ月以内でお願いします。</t>
  </si>
  <si>
    <t>　サポート年数</t>
  </si>
  <si>
    <t>年</t>
  </si>
  <si>
    <t>※無記入の場合は１年となります。</t>
  </si>
  <si>
    <t>◆サポート年数をご入力下さい。複数年契約　3年／4年／5年も扱っております。</t>
  </si>
  <si>
    <t>◆複数年を希望される場合は、年間サポート料金×年数分となります。</t>
  </si>
  <si>
    <t>◆更新の手続きは、サポート終了2ヶ月前に必要書類をお送りします。（次年度サポートは任意です）</t>
  </si>
  <si>
    <t>支払条件 ：</t>
  </si>
  <si>
    <t>貴社とのパートナー契約に準じます。</t>
  </si>
  <si>
    <t>振 込 先 ：</t>
  </si>
  <si>
    <t>口座名義 ：</t>
  </si>
  <si>
    <t>MIRACLE LINUX製品 注文書明細書</t>
  </si>
  <si>
    <t>注文番号：</t>
  </si>
  <si>
    <t>JANコード</t>
  </si>
  <si>
    <t>製品番号</t>
  </si>
  <si>
    <t>製　品　名</t>
  </si>
  <si>
    <t>定価</t>
  </si>
  <si>
    <t>数量</t>
  </si>
  <si>
    <t>カテゴリ</t>
  </si>
  <si>
    <t>仕切率</t>
  </si>
  <si>
    <t>合計</t>
  </si>
  <si>
    <t>出荷開始日</t>
  </si>
  <si>
    <t>出荷停止日</t>
  </si>
  <si>
    <t>P</t>
  </si>
  <si>
    <t>MIRACLE LINUX製品　サポート明細書</t>
  </si>
  <si>
    <t xml:space="preserve">  MLSＵ001-01</t>
  </si>
  <si>
    <t>アップデートサポート</t>
  </si>
  <si>
    <t xml:space="preserve">  MLSＰ001-01</t>
  </si>
  <si>
    <t>プロダクトサポート</t>
  </si>
  <si>
    <r>
      <t>LINUXプラチナサポート</t>
    </r>
    <r>
      <rPr>
        <sz val="14"/>
        <color indexed="14"/>
        <rFont val="ＭＳ Ｐゴシック"/>
        <family val="3"/>
      </rPr>
      <t xml:space="preserve">   </t>
    </r>
  </si>
  <si>
    <t xml:space="preserve">  LAPT001-01</t>
  </si>
  <si>
    <t>プラチナインシデントサポート(※2)</t>
  </si>
  <si>
    <t xml:space="preserve"> サポート合計</t>
  </si>
  <si>
    <t xml:space="preserve">MIRACLE LINUX年間サポート </t>
  </si>
  <si>
    <t>サポート</t>
  </si>
  <si>
    <t>※仕切率を入力ください</t>
  </si>
  <si>
    <t>A</t>
  </si>
  <si>
    <t>P</t>
  </si>
  <si>
    <t>C</t>
  </si>
  <si>
    <t>MLPKGSTD1</t>
  </si>
  <si>
    <t>MLPKGSTD3</t>
  </si>
  <si>
    <t>MLPKGSTD5</t>
  </si>
  <si>
    <t>MLPKGVMS5</t>
  </si>
  <si>
    <t>MLPKGVMS3</t>
  </si>
  <si>
    <t>MLSUPPMP-R</t>
  </si>
  <si>
    <t>Asianux Server 7 for Cloud Standard サポート 5年</t>
  </si>
  <si>
    <t>Asianux Server 7 for Cloud Standard サポート 1年</t>
  </si>
  <si>
    <t>Asianux Server 7 for Cloud Standard サポート 3年</t>
  </si>
  <si>
    <t>Asianux Server 7 == MIRACLE LINUX V7　for VM Standard Pack (仮想サーバでご利用の場合)</t>
  </si>
  <si>
    <t>Asianux Server 7 == MIRACLE LINUX V7 Standard Pack 1年</t>
  </si>
  <si>
    <t>Asianux Server 7 == MIRACLE LINUX V7 Standard Pack 3年</t>
  </si>
  <si>
    <t>Asianux Server 7 == MIRACLE LINUX V7 Standard Pack 5年</t>
  </si>
  <si>
    <t>MLPKGVMS1</t>
  </si>
  <si>
    <t>Asianux Server 7 == MIRACLE LINUX V7 for VM Standard Pack 3年</t>
  </si>
  <si>
    <t>Asianux Server 7 == MIRACLE LINUX V7 for VM Standard Pack 1年</t>
  </si>
  <si>
    <t>Asianux Server 7 == MIRACLE LINUX V7 for VM Standard Pack 5年</t>
  </si>
  <si>
    <t>Asianux Server 7 == MIRACLE LINUX V7　　注文書</t>
  </si>
  <si>
    <t>Asianux Server 7 for Cloud Standard (クラウド環境でご利用の場合)</t>
  </si>
  <si>
    <t>Asianux Server 7 == MIRACLE LINUX V7　Standard (物理サーバでご利用の場合)</t>
  </si>
  <si>
    <t>LINUXセキュリティサポート/エンタープライズサポート</t>
  </si>
  <si>
    <t>LSSC01HA-01</t>
  </si>
  <si>
    <t>LESC03Y-01</t>
  </si>
  <si>
    <t>LESC05Y-01</t>
  </si>
  <si>
    <t>LESC01Y-01</t>
  </si>
  <si>
    <t>※3　提供単位　1インスタンス（物理環境）、もしくは２VM（仮想環境）</t>
  </si>
  <si>
    <t>Linuxセキュリティサポートfor　CentOS　1年</t>
  </si>
  <si>
    <t>Linuxエンタープライズサポートfor　CentOS 1年（※3）</t>
  </si>
  <si>
    <t>Linuxエンタープライズサポートfor　CentOS 3年（※3）</t>
  </si>
  <si>
    <t>Linuxエンタープライズサポートfor　CentOS 5年（※3）</t>
  </si>
  <si>
    <t>お客様の個人情報を利用しません。　https://www.cybertrust.co.jp/corporate/privacy-policy.html</t>
  </si>
  <si>
    <t>サイバートラスト（株）では、個人情報保護法のもと、弊社のWebページにご案内している内容以外の目的に</t>
  </si>
  <si>
    <t>貴社注文日：</t>
  </si>
  <si>
    <t>部署名
(全角36文字）</t>
  </si>
  <si>
    <t>＊必ずご記入ください</t>
  </si>
  <si>
    <t>次年度更新連絡先</t>
  </si>
  <si>
    <t>*担当者名</t>
  </si>
  <si>
    <t>〒</t>
  </si>
  <si>
    <t>技術連絡先</t>
  </si>
  <si>
    <t>印</t>
  </si>
  <si>
    <t>サイバートラスト株式会社</t>
  </si>
  <si>
    <t>出荷先</t>
  </si>
  <si>
    <t>　（※なお、恐れ入りますが、銀行振込手数料は御社でご負担下さいますようお願い申し上げます。）</t>
  </si>
  <si>
    <t>注文日：</t>
  </si>
  <si>
    <t>注文主</t>
  </si>
  <si>
    <t>□注文主と同じ　*メディアの納品先になります。</t>
  </si>
  <si>
    <t>□ 注文主と同じ　*サポート証書の納品先になります。</t>
  </si>
  <si>
    <t>MLSUPSTD-R</t>
  </si>
  <si>
    <t>□注文主と同じ　/　□技術連絡先と同じ　*次年度更新の連絡に必要です。</t>
  </si>
  <si>
    <t>〒106-0032 東京都港区六本木 1 丁目 9 番 10 号</t>
  </si>
  <si>
    <t>アークヒルズ仙石山森タワー 35 階</t>
  </si>
  <si>
    <t>ＦＡＸ：03-3505-3160</t>
  </si>
  <si>
    <t>　</t>
  </si>
  <si>
    <t>三菱UFJ銀行　赤坂見附支店　普通預金口座　０４２８４７９　</t>
  </si>
  <si>
    <t>更新 MIRACLE LINUX Standard　サポート※1</t>
  </si>
  <si>
    <t>※1　サポート更新時の製品になります。</t>
  </si>
  <si>
    <t>更新 MIRACLE LINUX for VM Standard　サポート※1</t>
  </si>
  <si>
    <t>※1サポート更新時の製品になります。</t>
  </si>
  <si>
    <t>※1　サポート更新時製品になります。</t>
  </si>
  <si>
    <t>ML8FSUPS1</t>
  </si>
  <si>
    <t>ML8FSUPS3</t>
  </si>
  <si>
    <t>ML8FSUPS5</t>
  </si>
  <si>
    <t>MIRACLE LINUX 8 Standard サポート 1年</t>
  </si>
  <si>
    <t>MIRACLE LINUX 8 Standard サポート 3年</t>
  </si>
  <si>
    <t>MIRACLE LINUX 8 Standard サポート 5年</t>
  </si>
  <si>
    <t>ML8FSUPV1</t>
  </si>
  <si>
    <t>ML8FSUPV3</t>
  </si>
  <si>
    <t>ML8FSUPV5</t>
  </si>
  <si>
    <t>MIRACLE LINUX 8 for VM Standard サポート 1年</t>
  </si>
  <si>
    <t>MIRACLE LINUX 8 for VM Standard サポート 3年</t>
  </si>
  <si>
    <t>MIRACLE LINUX 8 for VM Standard サポート 5年</t>
  </si>
  <si>
    <t>ML8FSUPS-R</t>
  </si>
  <si>
    <t>更新MIRACLE LINUX 8 Standard サポート※1</t>
  </si>
  <si>
    <t>ML8FSUPV-R</t>
  </si>
  <si>
    <t>更新MIRACLE LINUX 8 for VM Standard サポート ※1</t>
  </si>
  <si>
    <t>サポート合計</t>
  </si>
  <si>
    <t>※2　Red Hat Enterprise Linux：5.x, 6.x, 7.x, 8.x</t>
  </si>
  <si>
    <t>MIRACLE LINUX 8(物理サーバでご利用の場合)</t>
  </si>
  <si>
    <t>MIRACLE LINUX 8 for VM (仮想サーバでご利用の場合)</t>
  </si>
  <si>
    <t>MIRACLE LINUX 9(物理サーバでご利用の場合)</t>
  </si>
  <si>
    <t>MIRACLE LINUX 9 for VM (仮想サーバでご利用の場合)</t>
  </si>
  <si>
    <t>ML9FSUPS1</t>
  </si>
  <si>
    <t>ML9FSUPS3</t>
  </si>
  <si>
    <t>ML9FSUPS5</t>
  </si>
  <si>
    <t>ML9FSUPS-R</t>
  </si>
  <si>
    <t>MIRACLE LINUX 9 Standard サポート 1年</t>
  </si>
  <si>
    <t>MIRACLE LINUX 9 Standard サポート 3年</t>
  </si>
  <si>
    <t>MIRACLE LINUX 9 Standard サポート 5年</t>
  </si>
  <si>
    <t>更新MIRACLE LINUX 9 Standard サポート※1</t>
  </si>
  <si>
    <t>ML9FSUPV1</t>
  </si>
  <si>
    <t>ML9FSUPV3</t>
  </si>
  <si>
    <t>ML9FSUPV5</t>
  </si>
  <si>
    <t>ML9FSUPV-R</t>
  </si>
  <si>
    <t>MIRACLE LINUX 9 for VM Standard サポート 1年</t>
  </si>
  <si>
    <t>MIRACLE LINUX 9 for VM Standard サポート 3年</t>
  </si>
  <si>
    <t>MIRACLE LINUX 9 for VM Standard サポート 5年</t>
  </si>
  <si>
    <t>更新MIRACLE LINUX 9 for VM Standard サポート ※1</t>
  </si>
  <si>
    <t>MIRACLE LINUX 8・9   注文書</t>
  </si>
  <si>
    <t>サイバートラスト株式会社　経営管理統括　経営企画本部　業務部　宛</t>
  </si>
  <si>
    <t>サイバートラスト株式会社　経営管理統括　経営企画本部　業務部　宛</t>
  </si>
  <si>
    <t>ＴＥＬ：03-6234-3812</t>
  </si>
  <si>
    <t>「MIRACLE LINUX」（Linuxオペレーティングシステムに限る）のサポートの利用と関連文書の使用に関しては、「MIRACLE LINUX サポート・サービス契約条項」をすべてお読みいただいた上、全条項について包括的にご同意いただく必要があり、お客様と合意のうえサイバートラスト株式会社により書面に署名されない限り、「MIRACLE LINUXサポート・サービス契約条項」の修正や変更は拘束力を持たないものとします。別紙提供の（もしくは、サイバートラスト株式会社のWebページ掲載https://www.cybertrust.co.jp/linux-oss/support-agreement/）「MIRACLE LINUX サポート・サービス契約条項」をすべてお読みいただいた上、包括的にご同意いただける方のみ、下欄にチェックをして必要事項を記入し、ご注文ください。</t>
  </si>
  <si>
    <t>MIRACLE LINUX 8 for Cloud Standard (クラウド環境でご利用の場合)</t>
  </si>
  <si>
    <t>MIRACLE LINUX 9 for Cloud Standard (クラウド環境でご利用の場合)</t>
  </si>
  <si>
    <t>MIRACLE LINUX 8 for Cloud Standard サポート 1年</t>
  </si>
  <si>
    <t>MIRACLE LINUX 8 for Cloud Standard サポート 3年</t>
  </si>
  <si>
    <t>MIRACLE LINUX 8 for Cloud Standard サポート 5年</t>
  </si>
  <si>
    <t>更新MIRACLE LINUX 8 for Cloud Standard サポート※1</t>
  </si>
  <si>
    <t>ML8SUPCLS1</t>
  </si>
  <si>
    <t>ML8SUPCLS3</t>
  </si>
  <si>
    <t>ML8SUPCLS5</t>
  </si>
  <si>
    <t>ML8UPCLS-R</t>
  </si>
  <si>
    <t>MIRACLE LINUX 9 for Cloud Standard サポート 1年</t>
  </si>
  <si>
    <t>MIRACLE LINUX 9 for Cloud Standard サポート 3年</t>
  </si>
  <si>
    <t>MIRACLE LINUX 9 for Cloud Standard サポート 5年</t>
  </si>
  <si>
    <t>更新MIRACLE LINUX 9 for Cloud Standard サポート※1</t>
  </si>
  <si>
    <t>ML9SUPCLS1</t>
  </si>
  <si>
    <t>ML9SUPCLS3</t>
  </si>
  <si>
    <t>ML9SUPCLS5</t>
  </si>
  <si>
    <t>ML9UPCLS-R</t>
  </si>
  <si>
    <t>AX7SUPCLS1</t>
  </si>
  <si>
    <t>AX7SUPCLS3</t>
  </si>
  <si>
    <t>AX7SUPCLS5</t>
  </si>
  <si>
    <t>AXS7UPCLS-R</t>
  </si>
  <si>
    <t>更新Asianux Server 7 for Cloud Standard サポート※1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</si>
</sst>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quot;¥-&quot;#,##0"/>
    <numFmt numFmtId="179" formatCode="\¥#,##0;[Red]&quot;¥-&quot;#,##0"/>
    <numFmt numFmtId="180" formatCode="@&quot; 年&quot;"/>
    <numFmt numFmtId="181" formatCode="@&quot;  月&quot;"/>
    <numFmt numFmtId="182" formatCode="0_);[Red]\(0\)"/>
    <numFmt numFmtId="183" formatCode="yyyy/mm/dd"/>
    <numFmt numFmtId="184" formatCode="\¥#,##0;[Red]\¥#,##0"/>
    <numFmt numFmtId="185" formatCode="\¥#,##0_);[Red]&quot;(¥&quot;#,##0\)"/>
    <numFmt numFmtId="186" formatCode="yyyy/m/d;@"/>
    <numFmt numFmtId="187" formatCode="0;[Red]0"/>
    <numFmt numFmtId="188" formatCode="@&quot;　様&quot;"/>
    <numFmt numFmtId="189" formatCode="&quot;Yes&quot;;&quot;Yes&quot;;&quot;No&quot;"/>
    <numFmt numFmtId="190" formatCode="&quot;True&quot;;&quot;True&quot;;&quot;False&quot;"/>
    <numFmt numFmtId="191" formatCode="&quot;On&quot;;&quot;On&quot;;&quot;Off&quot;"/>
    <numFmt numFmtId="192" formatCode="[$€-2]\ #,##0.00_);[Red]\([$€-2]\ #,##0.00\)"/>
    <numFmt numFmtId="193" formatCode="@&quot;日&quot;"/>
    <numFmt numFmtId="194" formatCode="@\ &quot;日&quot;"/>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79">
    <font>
      <sz val="10"/>
      <name val="ＭＳ ゴシック"/>
      <family val="3"/>
    </font>
    <font>
      <sz val="10"/>
      <name val="Arial"/>
      <family val="2"/>
    </font>
    <font>
      <sz val="10"/>
      <color indexed="8"/>
      <name val="Arial"/>
      <family val="2"/>
    </font>
    <font>
      <sz val="9"/>
      <name val="Times New Roman"/>
      <family val="1"/>
    </font>
    <font>
      <b/>
      <sz val="12"/>
      <name val="Arial"/>
      <family val="2"/>
    </font>
    <font>
      <sz val="11"/>
      <name val="明朝"/>
      <family val="1"/>
    </font>
    <font>
      <sz val="8"/>
      <color indexed="16"/>
      <name val="Century Schoolbook"/>
      <family val="1"/>
    </font>
    <font>
      <b/>
      <i/>
      <sz val="10"/>
      <name val="Times New Roman"/>
      <family val="1"/>
    </font>
    <font>
      <b/>
      <sz val="11"/>
      <name val="Arial"/>
      <family val="2"/>
    </font>
    <font>
      <b/>
      <sz val="9"/>
      <name val="Times New Roman"/>
      <family val="1"/>
    </font>
    <font>
      <sz val="11"/>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b/>
      <sz val="9"/>
      <name val="ＭＳ Ｐゴシック"/>
      <family val="3"/>
    </font>
    <font>
      <b/>
      <sz val="11"/>
      <name val="ＭＳ Ｐゴシック"/>
      <family val="3"/>
    </font>
    <font>
      <b/>
      <u val="single"/>
      <sz val="20"/>
      <name val="ＭＳ Ｐゴシック"/>
      <family val="3"/>
    </font>
    <font>
      <sz val="20"/>
      <name val="ＭＳ Ｐゴシック"/>
      <family val="3"/>
    </font>
    <font>
      <u val="single"/>
      <sz val="10"/>
      <name val="ＭＳ Ｐゴシック"/>
      <family val="3"/>
    </font>
    <font>
      <b/>
      <sz val="13"/>
      <name val="ＭＳ Ｐゴシック"/>
      <family val="3"/>
    </font>
    <font>
      <b/>
      <sz val="15"/>
      <name val="ＭＳ Ｐゴシック"/>
      <family val="3"/>
    </font>
    <font>
      <sz val="14"/>
      <name val="ＭＳ Ｐゴシック"/>
      <family val="3"/>
    </font>
    <font>
      <sz val="8"/>
      <name val="ＭＳ Ｐゴシック"/>
      <family val="3"/>
    </font>
    <font>
      <b/>
      <sz val="12"/>
      <name val="ＭＳ Ｐゴシック"/>
      <family val="3"/>
    </font>
    <font>
      <sz val="6"/>
      <name val="ＭＳ Ｐゴシック"/>
      <family val="3"/>
    </font>
    <font>
      <sz val="9"/>
      <color indexed="8"/>
      <name val="ＭＳ Ｐゴシック"/>
      <family val="3"/>
    </font>
    <font>
      <b/>
      <sz val="6"/>
      <name val="ＭＳ Ｐゴシック"/>
      <family val="3"/>
    </font>
    <font>
      <sz val="12"/>
      <color indexed="10"/>
      <name val="ＭＳ Ｐゴシック"/>
      <family val="3"/>
    </font>
    <font>
      <sz val="14"/>
      <color indexed="10"/>
      <name val="ＭＳ Ｐゴシック"/>
      <family val="3"/>
    </font>
    <font>
      <b/>
      <sz val="9"/>
      <color indexed="10"/>
      <name val="ＭＳ Ｐゴシック"/>
      <family val="3"/>
    </font>
    <font>
      <b/>
      <sz val="16"/>
      <name val="ＭＳ Ｐゴシック"/>
      <family val="3"/>
    </font>
    <font>
      <b/>
      <sz val="15"/>
      <color indexed="12"/>
      <name val="ＭＳ Ｐゴシック"/>
      <family val="3"/>
    </font>
    <font>
      <sz val="13"/>
      <name val="ＭＳ Ｐゴシック"/>
      <family val="3"/>
    </font>
    <font>
      <b/>
      <sz val="14"/>
      <color indexed="12"/>
      <name val="ＭＳ Ｐゴシック"/>
      <family val="3"/>
    </font>
    <font>
      <b/>
      <sz val="14"/>
      <name val="ＭＳ Ｐゴシック"/>
      <family val="3"/>
    </font>
    <font>
      <b/>
      <sz val="14"/>
      <color indexed="14"/>
      <name val="ＭＳ Ｐゴシック"/>
      <family val="3"/>
    </font>
    <font>
      <sz val="14"/>
      <color indexed="14"/>
      <name val="ＭＳ Ｐゴシック"/>
      <family val="3"/>
    </font>
    <font>
      <sz val="11"/>
      <color indexed="8"/>
      <name val="ＭＳ Ｐゴシック"/>
      <family val="3"/>
    </font>
    <font>
      <u val="single"/>
      <sz val="11"/>
      <color indexed="12"/>
      <name val="ＭＳ Ｐゴシック"/>
      <family val="3"/>
    </font>
    <font>
      <sz val="6"/>
      <name val="ＭＳ 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u val="single"/>
      <sz val="10"/>
      <color indexed="2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ゴシック"/>
      <family val="3"/>
    </font>
    <font>
      <sz val="11"/>
      <color rgb="FF006100"/>
      <name val="Calibri"/>
      <family val="3"/>
    </font>
    <font>
      <sz val="6"/>
      <color rgb="FFFF0000"/>
      <name val="ＭＳ Ｐゴシック"/>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s>
  <borders count="103">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hair">
        <color indexed="8"/>
      </left>
      <right>
        <color indexed="63"/>
      </right>
      <top style="medium">
        <color indexed="8"/>
      </top>
      <bottom style="thin">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medium">
        <color indexed="8"/>
      </right>
      <top style="medium">
        <color indexed="8"/>
      </top>
      <bottom>
        <color indexed="63"/>
      </bottom>
    </border>
    <border>
      <left style="medium">
        <color indexed="8"/>
      </left>
      <right style="medium">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hair">
        <color indexed="8"/>
      </top>
      <bottom style="medium">
        <color indexed="8"/>
      </bottom>
    </border>
    <border>
      <left style="medium">
        <color indexed="8"/>
      </left>
      <right style="medium">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thin">
        <color indexed="63"/>
      </left>
      <right style="thin">
        <color indexed="63"/>
      </right>
      <top style="thin">
        <color indexed="63"/>
      </top>
      <bottom style="thin">
        <color indexed="63"/>
      </bottom>
    </border>
    <border>
      <left style="medium">
        <color indexed="8"/>
      </left>
      <right style="medium">
        <color indexed="8"/>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medium">
        <color indexed="8"/>
      </left>
      <right>
        <color indexed="63"/>
      </right>
      <top>
        <color indexed="63"/>
      </top>
      <bottom>
        <color indexed="63"/>
      </bottom>
    </border>
    <border>
      <left style="hair">
        <color indexed="8"/>
      </left>
      <right style="medium">
        <color indexed="8"/>
      </right>
      <top>
        <color indexed="63"/>
      </top>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color indexed="63"/>
      </left>
      <right style="hair">
        <color indexed="8"/>
      </right>
      <top style="hair">
        <color indexed="8"/>
      </top>
      <bottom style="hair">
        <color indexed="8"/>
      </bottom>
    </border>
    <border>
      <left style="medium">
        <color indexed="8"/>
      </left>
      <right>
        <color indexed="63"/>
      </right>
      <top style="hair">
        <color indexed="8"/>
      </top>
      <bottom style="hair">
        <color indexed="8"/>
      </bottom>
    </border>
    <border>
      <left style="medium">
        <color indexed="8"/>
      </left>
      <right style="medium">
        <color indexed="8"/>
      </right>
      <top>
        <color indexed="63"/>
      </top>
      <bottom style="hair">
        <color indexed="8"/>
      </bottom>
    </border>
    <border>
      <left style="medium">
        <color indexed="8"/>
      </left>
      <right style="hair">
        <color indexed="8"/>
      </right>
      <top>
        <color indexed="63"/>
      </top>
      <bottom style="hair">
        <color indexed="8"/>
      </bottom>
    </border>
    <border>
      <left style="hair">
        <color indexed="8"/>
      </left>
      <right>
        <color indexed="63"/>
      </right>
      <top style="medium">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medium">
        <color indexed="8"/>
      </top>
      <bottom style="hair">
        <color indexed="8"/>
      </bottom>
    </border>
    <border>
      <left>
        <color indexed="63"/>
      </left>
      <right style="hair">
        <color indexed="8"/>
      </right>
      <top style="hair">
        <color indexed="8"/>
      </top>
      <bottom style="medium">
        <color indexed="8"/>
      </bottom>
    </border>
    <border>
      <left style="thin"/>
      <right style="thin"/>
      <top style="thin"/>
      <bottom style="thin"/>
    </border>
    <border>
      <left style="medium">
        <color indexed="63"/>
      </left>
      <right>
        <color indexed="63"/>
      </right>
      <top style="medium">
        <color indexed="63"/>
      </top>
      <bottom style="thin">
        <color indexed="63"/>
      </bottom>
    </border>
    <border>
      <left style="medium">
        <color indexed="63"/>
      </left>
      <right>
        <color indexed="63"/>
      </right>
      <top>
        <color indexed="63"/>
      </top>
      <bottom style="thin">
        <color indexed="63"/>
      </bottom>
    </border>
    <border>
      <left>
        <color indexed="63"/>
      </left>
      <right style="medium">
        <color indexed="63"/>
      </right>
      <top style="thin">
        <color indexed="63"/>
      </top>
      <bottom style="thin">
        <color indexed="63"/>
      </bottom>
    </border>
    <border>
      <left style="medium">
        <color indexed="63"/>
      </left>
      <right>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8"/>
      </left>
      <right style="medium">
        <color indexed="8"/>
      </right>
      <top>
        <color indexed="63"/>
      </top>
      <bottom style="hair"/>
    </border>
    <border>
      <left style="medium">
        <color indexed="8"/>
      </left>
      <right style="hair">
        <color indexed="8"/>
      </right>
      <top>
        <color indexed="63"/>
      </top>
      <bottom style="hair"/>
    </border>
    <border>
      <left style="hair">
        <color indexed="8"/>
      </left>
      <right style="hair">
        <color indexed="8"/>
      </right>
      <top>
        <color indexed="63"/>
      </top>
      <bottom style="hair"/>
    </border>
    <border>
      <left style="hair">
        <color indexed="8"/>
      </left>
      <right style="hair">
        <color indexed="8"/>
      </right>
      <top style="hair">
        <color indexed="8"/>
      </top>
      <bottom style="hair"/>
    </border>
    <border>
      <left style="hair">
        <color indexed="8"/>
      </left>
      <right style="medium">
        <color indexed="8"/>
      </right>
      <top style="hair">
        <color indexed="8"/>
      </top>
      <bottom style="hair"/>
    </border>
    <border>
      <left>
        <color indexed="63"/>
      </left>
      <right style="hair">
        <color indexed="8"/>
      </right>
      <top style="hair">
        <color indexed="8"/>
      </top>
      <bottom style="hair"/>
    </border>
    <border>
      <left style="medium">
        <color indexed="8"/>
      </left>
      <right style="medium">
        <color indexed="8"/>
      </right>
      <top style="hair"/>
      <bottom style="hair"/>
    </border>
    <border>
      <left style="medium">
        <color indexed="8"/>
      </left>
      <right style="hair">
        <color indexed="8"/>
      </right>
      <top style="hair">
        <color indexed="8"/>
      </top>
      <bottom style="hair"/>
    </border>
    <border>
      <left style="medium">
        <color indexed="8"/>
      </left>
      <right style="medium">
        <color indexed="8"/>
      </right>
      <top style="medium">
        <color indexed="8"/>
      </top>
      <bottom style="hair"/>
    </border>
    <border>
      <left style="medium">
        <color indexed="8"/>
      </left>
      <right style="medium">
        <color indexed="8"/>
      </right>
      <top style="hair">
        <color indexed="8"/>
      </top>
      <bottom style="hair"/>
    </border>
    <border>
      <left>
        <color indexed="63"/>
      </left>
      <right style="thin">
        <color indexed="8"/>
      </right>
      <top style="thin">
        <color indexed="8"/>
      </top>
      <bottom style="thin">
        <color indexed="8"/>
      </bottom>
    </border>
    <border>
      <left style="hair">
        <color indexed="8"/>
      </left>
      <right style="medium">
        <color indexed="8"/>
      </right>
      <top style="hair"/>
      <bottom>
        <color indexed="63"/>
      </bottom>
    </border>
    <border>
      <left style="hair">
        <color indexed="8"/>
      </left>
      <right style="medium">
        <color indexed="8"/>
      </right>
      <top style="hair"/>
      <bottom style="hair"/>
    </border>
    <border>
      <left>
        <color indexed="63"/>
      </left>
      <right>
        <color indexed="63"/>
      </right>
      <top style="medium"/>
      <bottom style="medium">
        <color indexed="8"/>
      </bottom>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thin">
        <color indexed="8"/>
      </bottom>
    </border>
    <border>
      <left style="thin">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medium">
        <color indexed="63"/>
      </right>
      <top>
        <color indexed="63"/>
      </top>
      <bottom style="medium">
        <color indexed="63"/>
      </bottom>
    </border>
    <border>
      <left style="thin">
        <color indexed="63"/>
      </left>
      <right>
        <color indexed="63"/>
      </right>
      <top>
        <color indexed="63"/>
      </top>
      <bottom style="thin">
        <color indexed="63"/>
      </bottom>
    </border>
    <border>
      <left style="medium">
        <color indexed="63"/>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color indexed="63"/>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76" fontId="2" fillId="0" borderId="0" applyFill="0" applyBorder="0" applyAlignment="0">
      <protection/>
    </xf>
    <xf numFmtId="0" fontId="3" fillId="0" borderId="0">
      <alignment horizontal="left"/>
      <protection/>
    </xf>
    <xf numFmtId="0" fontId="4" fillId="0" borderId="1" applyNumberFormat="0" applyAlignment="0" applyProtection="0"/>
    <xf numFmtId="0" fontId="4" fillId="0" borderId="2">
      <alignment horizontal="left" vertical="center"/>
      <protection/>
    </xf>
    <xf numFmtId="177" fontId="5" fillId="0" borderId="0">
      <alignment/>
      <protection/>
    </xf>
    <xf numFmtId="0" fontId="1" fillId="0" borderId="0">
      <alignment/>
      <protection/>
    </xf>
    <xf numFmtId="4" fontId="3" fillId="0" borderId="0">
      <alignment horizontal="right"/>
      <protection/>
    </xf>
    <xf numFmtId="4" fontId="6" fillId="0" borderId="0">
      <alignment horizontal="right"/>
      <protection/>
    </xf>
    <xf numFmtId="0" fontId="7" fillId="0" borderId="0">
      <alignment horizontal="left"/>
      <protection/>
    </xf>
    <xf numFmtId="0" fontId="8" fillId="0" borderId="0">
      <alignment/>
      <protection/>
    </xf>
    <xf numFmtId="0" fontId="9" fillId="0" borderId="0">
      <alignment horizontal="center"/>
      <protection/>
    </xf>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3" applyNumberFormat="0" applyAlignment="0" applyProtection="0"/>
    <xf numFmtId="0" fontId="63" fillId="27" borderId="0" applyNumberFormat="0" applyBorder="0" applyAlignment="0" applyProtection="0"/>
    <xf numFmtId="9" fontId="0" fillId="0" borderId="0" applyFill="0" applyBorder="0" applyAlignment="0" applyProtection="0"/>
    <xf numFmtId="0" fontId="39" fillId="0" borderId="0" applyNumberFormat="0" applyFill="0" applyBorder="0" applyAlignment="0" applyProtection="0"/>
    <xf numFmtId="0" fontId="0" fillId="28" borderId="4" applyNumberFormat="0" applyFont="0" applyAlignment="0" applyProtection="0"/>
    <xf numFmtId="0" fontId="64" fillId="0" borderId="5" applyNumberFormat="0" applyFill="0" applyAlignment="0" applyProtection="0"/>
    <xf numFmtId="0" fontId="65" fillId="29" borderId="0" applyNumberFormat="0" applyBorder="0" applyAlignment="0" applyProtection="0"/>
    <xf numFmtId="0" fontId="66" fillId="30" borderId="6" applyNumberFormat="0" applyAlignment="0" applyProtection="0"/>
    <xf numFmtId="0" fontId="67"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30" borderId="11" applyNumberFormat="0" applyAlignment="0" applyProtection="0"/>
    <xf numFmtId="0" fontId="73" fillId="0" borderId="0" applyNumberFormat="0" applyFill="0" applyBorder="0" applyAlignment="0" applyProtection="0"/>
    <xf numFmtId="179" fontId="0" fillId="0" borderId="0" applyFill="0" applyBorder="0" applyAlignment="0" applyProtection="0"/>
    <xf numFmtId="44" fontId="1" fillId="0" borderId="0" applyFill="0" applyBorder="0" applyAlignment="0" applyProtection="0"/>
    <xf numFmtId="0" fontId="74" fillId="31" borderId="6" applyNumberFormat="0" applyAlignment="0" applyProtection="0"/>
    <xf numFmtId="0" fontId="0" fillId="0" borderId="0">
      <alignment/>
      <protection/>
    </xf>
    <xf numFmtId="0" fontId="10" fillId="0" borderId="0">
      <alignment/>
      <protection/>
    </xf>
    <xf numFmtId="0" fontId="0"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287">
    <xf numFmtId="0" fontId="0" fillId="0" borderId="0" xfId="0" applyAlignment="1">
      <alignment/>
    </xf>
    <xf numFmtId="0" fontId="11" fillId="0" borderId="0" xfId="74" applyFont="1" applyProtection="1">
      <alignment/>
      <protection/>
    </xf>
    <xf numFmtId="0" fontId="12" fillId="0" borderId="0" xfId="74" applyFont="1" applyAlignment="1" applyProtection="1">
      <alignment horizontal="right"/>
      <protection/>
    </xf>
    <xf numFmtId="0" fontId="11" fillId="0" borderId="0" xfId="74" applyFont="1" applyAlignment="1" applyProtection="1">
      <alignment vertical="top"/>
      <protection/>
    </xf>
    <xf numFmtId="0" fontId="11" fillId="0" borderId="0" xfId="74" applyFont="1" applyAlignment="1" applyProtection="1">
      <alignment horizontal="center"/>
      <protection/>
    </xf>
    <xf numFmtId="0" fontId="13" fillId="0" borderId="0" xfId="74" applyFont="1" applyProtection="1">
      <alignment/>
      <protection/>
    </xf>
    <xf numFmtId="0" fontId="12" fillId="0" borderId="0" xfId="74" applyFont="1" applyProtection="1">
      <alignment/>
      <protection/>
    </xf>
    <xf numFmtId="0" fontId="11" fillId="0" borderId="0" xfId="74" applyFont="1" applyBorder="1" applyProtection="1">
      <alignment/>
      <protection/>
    </xf>
    <xf numFmtId="0" fontId="12" fillId="0" borderId="0" xfId="74" applyFont="1" applyAlignment="1" applyProtection="1">
      <alignment horizontal="center" vertical="top"/>
      <protection/>
    </xf>
    <xf numFmtId="0" fontId="16" fillId="0" borderId="0" xfId="74" applyFont="1" applyBorder="1" applyAlignment="1" applyProtection="1">
      <alignment vertical="center"/>
      <protection/>
    </xf>
    <xf numFmtId="0" fontId="18" fillId="0" borderId="0" xfId="74" applyFont="1" applyProtection="1">
      <alignment/>
      <protection/>
    </xf>
    <xf numFmtId="0" fontId="19" fillId="0" borderId="0" xfId="74" applyFont="1" applyAlignment="1" applyProtection="1">
      <alignment horizontal="center"/>
      <protection/>
    </xf>
    <xf numFmtId="0" fontId="11" fillId="0" borderId="0" xfId="74" applyFont="1" applyAlignment="1" applyProtection="1">
      <alignment horizontal="right"/>
      <protection/>
    </xf>
    <xf numFmtId="0" fontId="11" fillId="0" borderId="0" xfId="74" applyFont="1">
      <alignment/>
      <protection/>
    </xf>
    <xf numFmtId="0" fontId="11" fillId="0" borderId="0" xfId="74" applyFont="1" applyAlignment="1">
      <alignment horizontal="right"/>
      <protection/>
    </xf>
    <xf numFmtId="0" fontId="22" fillId="0" borderId="12" xfId="74" applyFont="1" applyBorder="1" applyAlignment="1">
      <alignment horizontal="right"/>
      <protection/>
    </xf>
    <xf numFmtId="0" fontId="23" fillId="0" borderId="0" xfId="74" applyFont="1" applyAlignment="1">
      <alignment horizontal="left"/>
      <protection/>
    </xf>
    <xf numFmtId="0" fontId="22" fillId="0" borderId="0" xfId="74" applyFont="1" applyBorder="1" applyAlignment="1">
      <alignment horizontal="right"/>
      <protection/>
    </xf>
    <xf numFmtId="0" fontId="11" fillId="0" borderId="0" xfId="74" applyFont="1" applyAlignment="1">
      <alignment vertical="top"/>
      <protection/>
    </xf>
    <xf numFmtId="0" fontId="11" fillId="0" borderId="0" xfId="74" applyFont="1" applyAlignment="1" applyProtection="1">
      <alignment/>
      <protection/>
    </xf>
    <xf numFmtId="0" fontId="10" fillId="33" borderId="0" xfId="74" applyFont="1" applyFill="1" applyBorder="1" applyAlignment="1" applyProtection="1">
      <alignment horizontal="center"/>
      <protection/>
    </xf>
    <xf numFmtId="0" fontId="25" fillId="0" borderId="0" xfId="74" applyFont="1">
      <alignment/>
      <protection/>
    </xf>
    <xf numFmtId="0" fontId="0" fillId="0" borderId="0" xfId="0" applyBorder="1" applyAlignment="1">
      <alignment/>
    </xf>
    <xf numFmtId="0" fontId="27" fillId="0" borderId="0" xfId="0" applyFont="1" applyFill="1" applyAlignment="1">
      <alignment vertical="top"/>
    </xf>
    <xf numFmtId="179" fontId="28" fillId="0" borderId="13" xfId="74" applyNumberFormat="1" applyFont="1" applyBorder="1" applyAlignment="1" applyProtection="1">
      <alignment horizontal="center" vertical="center"/>
      <protection locked="0"/>
    </xf>
    <xf numFmtId="179" fontId="14" fillId="0" borderId="0" xfId="74" applyNumberFormat="1" applyFont="1" applyBorder="1" applyAlignment="1">
      <alignment/>
      <protection/>
    </xf>
    <xf numFmtId="0" fontId="22" fillId="0" borderId="0" xfId="74" applyNumberFormat="1" applyFont="1" applyBorder="1" applyAlignment="1" applyProtection="1">
      <alignment horizontal="center"/>
      <protection locked="0"/>
    </xf>
    <xf numFmtId="0" fontId="10" fillId="0" borderId="0" xfId="74" applyFont="1" applyBorder="1" applyAlignment="1">
      <alignment horizontal="center"/>
      <protection/>
    </xf>
    <xf numFmtId="0" fontId="11" fillId="0" borderId="0" xfId="0" applyFont="1" applyBorder="1" applyAlignment="1">
      <alignment/>
    </xf>
    <xf numFmtId="0" fontId="11" fillId="0" borderId="0" xfId="74" applyFont="1" applyBorder="1" applyAlignment="1">
      <alignment horizontal="right"/>
      <protection/>
    </xf>
    <xf numFmtId="0" fontId="28" fillId="0" borderId="14" xfId="72" applyFont="1" applyBorder="1" applyAlignment="1">
      <alignment horizontal="right" vertical="center"/>
      <protection/>
    </xf>
    <xf numFmtId="31" fontId="22" fillId="0" borderId="0" xfId="74" applyNumberFormat="1" applyFont="1" applyBorder="1" applyAlignment="1">
      <alignment horizontal="center"/>
      <protection/>
    </xf>
    <xf numFmtId="0" fontId="11" fillId="0" borderId="0" xfId="74" applyFont="1" applyBorder="1">
      <alignment/>
      <protection/>
    </xf>
    <xf numFmtId="0" fontId="10" fillId="0" borderId="0" xfId="74" applyFont="1" applyBorder="1" applyAlignment="1">
      <alignment/>
      <protection/>
    </xf>
    <xf numFmtId="0" fontId="28" fillId="0" borderId="15" xfId="74" applyFont="1" applyBorder="1" applyAlignment="1">
      <alignment horizontal="center" vertical="center"/>
      <protection/>
    </xf>
    <xf numFmtId="0" fontId="28" fillId="0" borderId="15" xfId="74" applyFont="1" applyBorder="1" applyAlignment="1">
      <alignment horizontal="right" vertical="center"/>
      <protection/>
    </xf>
    <xf numFmtId="0" fontId="22" fillId="0" borderId="15" xfId="74" applyFont="1" applyBorder="1" applyAlignment="1" applyProtection="1">
      <alignment horizontal="center" vertical="center"/>
      <protection locked="0"/>
    </xf>
    <xf numFmtId="0" fontId="29" fillId="0" borderId="15" xfId="74" applyFont="1" applyBorder="1" applyAlignment="1">
      <alignment horizontal="center" vertical="center"/>
      <protection/>
    </xf>
    <xf numFmtId="0" fontId="14" fillId="0" borderId="0" xfId="74" applyFont="1" applyBorder="1" applyAlignment="1">
      <alignment horizontal="right"/>
      <protection/>
    </xf>
    <xf numFmtId="0" fontId="11" fillId="0" borderId="0" xfId="74" applyFont="1" applyBorder="1" applyAlignment="1">
      <alignment/>
      <protection/>
    </xf>
    <xf numFmtId="0" fontId="11" fillId="33" borderId="0" xfId="0" applyFont="1" applyFill="1" applyBorder="1" applyAlignment="1" applyProtection="1">
      <alignment/>
      <protection/>
    </xf>
    <xf numFmtId="0" fontId="11" fillId="33" borderId="0" xfId="74" applyFont="1" applyFill="1" applyBorder="1" applyAlignment="1" applyProtection="1">
      <alignment horizontal="right"/>
      <protection/>
    </xf>
    <xf numFmtId="0" fontId="27" fillId="33" borderId="0" xfId="0" applyFont="1" applyFill="1" applyAlignment="1" applyProtection="1">
      <alignment vertical="top"/>
      <protection/>
    </xf>
    <xf numFmtId="0" fontId="25" fillId="0" borderId="0" xfId="74" applyFont="1" applyProtection="1">
      <alignment/>
      <protection/>
    </xf>
    <xf numFmtId="0" fontId="12" fillId="33" borderId="0" xfId="74" applyFont="1" applyFill="1" applyAlignment="1" applyProtection="1">
      <alignment/>
      <protection/>
    </xf>
    <xf numFmtId="0" fontId="12" fillId="33" borderId="0" xfId="74" applyFont="1" applyFill="1" applyProtection="1">
      <alignment/>
      <protection/>
    </xf>
    <xf numFmtId="0" fontId="11" fillId="33" borderId="0" xfId="74" applyFont="1" applyFill="1" applyProtection="1">
      <alignment/>
      <protection/>
    </xf>
    <xf numFmtId="0" fontId="12" fillId="33" borderId="0" xfId="73" applyFont="1" applyFill="1" applyAlignment="1" applyProtection="1">
      <alignment/>
      <protection/>
    </xf>
    <xf numFmtId="0" fontId="12" fillId="33" borderId="0" xfId="73" applyFont="1" applyFill="1" applyProtection="1">
      <alignment/>
      <protection/>
    </xf>
    <xf numFmtId="0" fontId="10" fillId="33" borderId="0" xfId="73" applyFont="1" applyFill="1" applyProtection="1">
      <alignment/>
      <protection/>
    </xf>
    <xf numFmtId="0" fontId="30" fillId="33" borderId="0" xfId="73" applyFont="1" applyFill="1" applyProtection="1">
      <alignment/>
      <protection/>
    </xf>
    <xf numFmtId="182" fontId="10" fillId="0" borderId="0" xfId="0" applyNumberFormat="1" applyFont="1" applyAlignment="1" applyProtection="1">
      <alignment horizontal="center"/>
      <protection/>
    </xf>
    <xf numFmtId="0" fontId="11" fillId="0" borderId="0" xfId="0" applyFont="1" applyAlignment="1" applyProtection="1">
      <alignment/>
      <protection/>
    </xf>
    <xf numFmtId="0" fontId="14" fillId="0" borderId="0" xfId="0" applyFont="1" applyAlignment="1" applyProtection="1">
      <alignment/>
      <protection/>
    </xf>
    <xf numFmtId="183" fontId="11" fillId="0" borderId="0" xfId="0" applyNumberFormat="1" applyFont="1" applyAlignment="1" applyProtection="1">
      <alignment/>
      <protection/>
    </xf>
    <xf numFmtId="182" fontId="10" fillId="0" borderId="0" xfId="0" applyNumberFormat="1" applyFont="1" applyFill="1" applyAlignment="1" applyProtection="1">
      <alignment horizontal="center"/>
      <protection/>
    </xf>
    <xf numFmtId="0" fontId="31" fillId="0" borderId="0" xfId="0" applyFont="1" applyFill="1" applyAlignment="1" applyProtection="1">
      <alignment/>
      <protection/>
    </xf>
    <xf numFmtId="0" fontId="11" fillId="0" borderId="0" xfId="0" applyFont="1" applyFill="1" applyAlignment="1" applyProtection="1">
      <alignment/>
      <protection/>
    </xf>
    <xf numFmtId="0" fontId="14" fillId="0" borderId="0" xfId="0" applyFont="1" applyFill="1" applyBorder="1" applyAlignment="1" applyProtection="1">
      <alignment horizontal="center"/>
      <protection/>
    </xf>
    <xf numFmtId="0" fontId="10" fillId="0" borderId="0" xfId="0" applyFont="1" applyFill="1" applyAlignment="1" applyProtection="1">
      <alignment/>
      <protection/>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protection/>
    </xf>
    <xf numFmtId="0" fontId="10" fillId="0" borderId="12" xfId="0" applyFont="1" applyFill="1" applyBorder="1" applyAlignment="1" applyProtection="1">
      <alignment/>
      <protection/>
    </xf>
    <xf numFmtId="0" fontId="32" fillId="0" borderId="0" xfId="0" applyFont="1" applyAlignment="1" applyProtection="1">
      <alignment/>
      <protection/>
    </xf>
    <xf numFmtId="0" fontId="11" fillId="0" borderId="0" xfId="0" applyFont="1" applyBorder="1" applyAlignment="1" applyProtection="1">
      <alignment horizontal="center"/>
      <protection/>
    </xf>
    <xf numFmtId="0" fontId="14" fillId="0" borderId="0" xfId="0" applyFont="1" applyBorder="1" applyAlignment="1" applyProtection="1">
      <alignment horizontal="center"/>
      <protection/>
    </xf>
    <xf numFmtId="182" fontId="10" fillId="0" borderId="16" xfId="0" applyNumberFormat="1"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183" fontId="11" fillId="0" borderId="1" xfId="0" applyNumberFormat="1" applyFont="1" applyFill="1" applyBorder="1" applyAlignment="1" applyProtection="1">
      <alignment horizontal="center" vertical="center"/>
      <protection/>
    </xf>
    <xf numFmtId="183" fontId="11" fillId="0" borderId="18" xfId="0" applyNumberFormat="1" applyFont="1" applyFill="1" applyBorder="1" applyAlignment="1" applyProtection="1">
      <alignment horizontal="center" vertical="center"/>
      <protection/>
    </xf>
    <xf numFmtId="0" fontId="34" fillId="0" borderId="0" xfId="0" applyFont="1" applyAlignment="1" applyProtection="1">
      <alignment/>
      <protection/>
    </xf>
    <xf numFmtId="0" fontId="11" fillId="0" borderId="0" xfId="0" applyFont="1" applyAlignment="1" applyProtection="1">
      <alignment horizontal="center"/>
      <protection/>
    </xf>
    <xf numFmtId="0" fontId="11" fillId="0" borderId="13" xfId="0" applyFont="1" applyBorder="1" applyAlignment="1" applyProtection="1">
      <alignment/>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2" xfId="0" applyFont="1" applyFill="1" applyBorder="1" applyAlignment="1" applyProtection="1">
      <alignment/>
      <protection/>
    </xf>
    <xf numFmtId="0" fontId="14" fillId="0" borderId="23" xfId="0" applyFont="1" applyFill="1" applyBorder="1" applyAlignment="1" applyProtection="1">
      <alignment horizontal="left" vertical="center"/>
      <protection/>
    </xf>
    <xf numFmtId="0" fontId="10" fillId="0" borderId="24" xfId="0" applyFont="1" applyFill="1" applyBorder="1" applyAlignment="1" applyProtection="1">
      <alignment vertical="center"/>
      <protection/>
    </xf>
    <xf numFmtId="184" fontId="14" fillId="0" borderId="24" xfId="0" applyNumberFormat="1" applyFont="1" applyFill="1" applyBorder="1" applyAlignment="1" applyProtection="1">
      <alignment vertical="center"/>
      <protection/>
    </xf>
    <xf numFmtId="182" fontId="14" fillId="0" borderId="24" xfId="0" applyNumberFormat="1" applyFont="1" applyFill="1" applyBorder="1" applyAlignment="1" applyProtection="1">
      <alignment horizontal="center" vertical="center"/>
      <protection locked="0"/>
    </xf>
    <xf numFmtId="9" fontId="14" fillId="0" borderId="24" xfId="0" applyNumberFormat="1" applyFont="1" applyFill="1" applyBorder="1" applyAlignment="1" applyProtection="1">
      <alignment horizontal="center" vertical="center"/>
      <protection locked="0"/>
    </xf>
    <xf numFmtId="185" fontId="14" fillId="0" borderId="25" xfId="0" applyNumberFormat="1" applyFont="1" applyFill="1" applyBorder="1" applyAlignment="1" applyProtection="1">
      <alignment vertical="center"/>
      <protection/>
    </xf>
    <xf numFmtId="186" fontId="11" fillId="0" borderId="26" xfId="0" applyNumberFormat="1" applyFont="1" applyFill="1" applyBorder="1" applyAlignment="1" applyProtection="1">
      <alignment/>
      <protection/>
    </xf>
    <xf numFmtId="186" fontId="11" fillId="0" borderId="25" xfId="0" applyNumberFormat="1" applyFont="1" applyFill="1" applyBorder="1" applyAlignment="1" applyProtection="1">
      <alignment/>
      <protection/>
    </xf>
    <xf numFmtId="0" fontId="14" fillId="0" borderId="27" xfId="0" applyFont="1" applyFill="1" applyBorder="1" applyAlignment="1" applyProtection="1">
      <alignment horizontal="left" vertical="center"/>
      <protection/>
    </xf>
    <xf numFmtId="0" fontId="10" fillId="0" borderId="28" xfId="0" applyFont="1" applyFill="1" applyBorder="1" applyAlignment="1" applyProtection="1">
      <alignment vertical="center"/>
      <protection/>
    </xf>
    <xf numFmtId="184" fontId="14" fillId="0" borderId="28" xfId="0" applyNumberFormat="1" applyFont="1" applyFill="1" applyBorder="1" applyAlignment="1" applyProtection="1">
      <alignment vertical="center"/>
      <protection/>
    </xf>
    <xf numFmtId="182" fontId="14" fillId="0" borderId="28" xfId="0" applyNumberFormat="1" applyFont="1" applyFill="1" applyBorder="1" applyAlignment="1" applyProtection="1">
      <alignment horizontal="center" vertical="center"/>
      <protection locked="0"/>
    </xf>
    <xf numFmtId="9" fontId="14" fillId="0" borderId="28" xfId="0" applyNumberFormat="1" applyFont="1" applyFill="1" applyBorder="1" applyAlignment="1" applyProtection="1">
      <alignment horizontal="center" vertical="center"/>
      <protection locked="0"/>
    </xf>
    <xf numFmtId="185" fontId="14" fillId="0" borderId="29" xfId="0" applyNumberFormat="1" applyFont="1" applyFill="1" applyBorder="1" applyAlignment="1" applyProtection="1">
      <alignment vertical="center"/>
      <protection/>
    </xf>
    <xf numFmtId="186" fontId="11" fillId="0" borderId="27" xfId="0" applyNumberFormat="1" applyFont="1" applyFill="1" applyBorder="1" applyAlignment="1" applyProtection="1">
      <alignment/>
      <protection/>
    </xf>
    <xf numFmtId="0" fontId="14" fillId="0" borderId="30" xfId="0" applyFont="1" applyFill="1" applyBorder="1" applyAlignment="1" applyProtection="1">
      <alignment horizontal="left" vertical="center"/>
      <protection/>
    </xf>
    <xf numFmtId="0" fontId="10" fillId="0" borderId="31" xfId="0" applyFont="1" applyFill="1" applyBorder="1" applyAlignment="1" applyProtection="1">
      <alignment vertical="center"/>
      <protection/>
    </xf>
    <xf numFmtId="182" fontId="14" fillId="0" borderId="32" xfId="0" applyNumberFormat="1" applyFont="1" applyFill="1" applyBorder="1" applyAlignment="1" applyProtection="1">
      <alignment horizontal="center" vertical="center"/>
      <protection locked="0"/>
    </xf>
    <xf numFmtId="186" fontId="11" fillId="0" borderId="33" xfId="0" applyNumberFormat="1" applyFont="1" applyFill="1" applyBorder="1" applyAlignment="1" applyProtection="1">
      <alignment/>
      <protection/>
    </xf>
    <xf numFmtId="0" fontId="14" fillId="0" borderId="34" xfId="0" applyFont="1" applyFill="1" applyBorder="1" applyAlignment="1" applyProtection="1">
      <alignment horizontal="left" vertical="center"/>
      <protection/>
    </xf>
    <xf numFmtId="182" fontId="10" fillId="0" borderId="35" xfId="0" applyNumberFormat="1" applyFont="1" applyFill="1" applyBorder="1" applyAlignment="1" applyProtection="1">
      <alignment horizontal="center" vertical="center"/>
      <protection/>
    </xf>
    <xf numFmtId="182" fontId="10" fillId="0" borderId="36" xfId="0" applyNumberFormat="1" applyFont="1" applyFill="1" applyBorder="1" applyAlignment="1" applyProtection="1">
      <alignment horizontal="center" vertical="center"/>
      <protection/>
    </xf>
    <xf numFmtId="0" fontId="11" fillId="0" borderId="37" xfId="0" applyFont="1" applyFill="1" applyBorder="1" applyAlignment="1" applyProtection="1">
      <alignment/>
      <protection/>
    </xf>
    <xf numFmtId="184" fontId="14" fillId="0" borderId="38" xfId="0" applyNumberFormat="1" applyFont="1" applyFill="1" applyBorder="1" applyAlignment="1" applyProtection="1">
      <alignment vertical="center"/>
      <protection/>
    </xf>
    <xf numFmtId="182" fontId="14" fillId="0" borderId="38" xfId="0" applyNumberFormat="1" applyFont="1" applyFill="1" applyBorder="1" applyAlignment="1" applyProtection="1">
      <alignment horizontal="center" vertical="center"/>
      <protection locked="0"/>
    </xf>
    <xf numFmtId="9" fontId="14" fillId="0" borderId="38" xfId="0" applyNumberFormat="1" applyFont="1" applyFill="1" applyBorder="1" applyAlignment="1" applyProtection="1">
      <alignment horizontal="center" vertical="center"/>
      <protection locked="0"/>
    </xf>
    <xf numFmtId="185" fontId="14" fillId="0" borderId="39" xfId="0" applyNumberFormat="1" applyFont="1" applyFill="1" applyBorder="1" applyAlignment="1" applyProtection="1">
      <alignment vertical="center"/>
      <protection/>
    </xf>
    <xf numFmtId="186" fontId="11" fillId="0" borderId="29" xfId="0" applyNumberFormat="1" applyFont="1" applyFill="1" applyBorder="1" applyAlignment="1" applyProtection="1">
      <alignment/>
      <protection/>
    </xf>
    <xf numFmtId="0" fontId="11" fillId="0" borderId="18" xfId="0" applyFont="1" applyBorder="1" applyAlignment="1" applyProtection="1">
      <alignment horizontal="center" vertical="center"/>
      <protection/>
    </xf>
    <xf numFmtId="0" fontId="11" fillId="0" borderId="0" xfId="0" applyFont="1" applyAlignment="1">
      <alignment/>
    </xf>
    <xf numFmtId="183" fontId="11" fillId="0" borderId="40" xfId="0" applyNumberFormat="1" applyFont="1" applyFill="1" applyBorder="1" applyAlignment="1">
      <alignment/>
    </xf>
    <xf numFmtId="0" fontId="24" fillId="0" borderId="41" xfId="0" applyFont="1" applyBorder="1" applyAlignment="1">
      <alignment/>
    </xf>
    <xf numFmtId="182" fontId="10" fillId="0" borderId="0"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xf>
    <xf numFmtId="183" fontId="11" fillId="0" borderId="42" xfId="0" applyNumberFormat="1" applyFont="1" applyBorder="1" applyAlignment="1">
      <alignment/>
    </xf>
    <xf numFmtId="0" fontId="24" fillId="0" borderId="43" xfId="0" applyFont="1" applyBorder="1" applyAlignment="1">
      <alignment vertical="top"/>
    </xf>
    <xf numFmtId="183" fontId="11" fillId="0" borderId="0" xfId="0" applyNumberFormat="1" applyFont="1" applyBorder="1" applyAlignment="1">
      <alignment/>
    </xf>
    <xf numFmtId="187" fontId="10" fillId="0" borderId="0" xfId="0" applyNumberFormat="1" applyFont="1" applyAlignment="1" applyProtection="1">
      <alignment horizontal="center"/>
      <protection/>
    </xf>
    <xf numFmtId="0" fontId="31" fillId="33" borderId="0" xfId="0" applyFont="1" applyFill="1" applyAlignment="1" applyProtection="1">
      <alignment/>
      <protection/>
    </xf>
    <xf numFmtId="0" fontId="10" fillId="0" borderId="0" xfId="0" applyFont="1" applyAlignment="1" applyProtection="1">
      <alignment/>
      <protection/>
    </xf>
    <xf numFmtId="0" fontId="10" fillId="0" borderId="12" xfId="0" applyFont="1" applyBorder="1" applyAlignment="1" applyProtection="1">
      <alignment horizontal="left"/>
      <protection/>
    </xf>
    <xf numFmtId="0" fontId="11" fillId="0" borderId="0" xfId="0" applyFont="1" applyBorder="1" applyAlignment="1" applyProtection="1">
      <alignment/>
      <protection/>
    </xf>
    <xf numFmtId="0" fontId="33" fillId="0" borderId="0" xfId="0" applyFont="1" applyFill="1" applyBorder="1" applyAlignment="1" applyProtection="1">
      <alignment horizontal="center"/>
      <protection/>
    </xf>
    <xf numFmtId="0" fontId="10" fillId="0" borderId="0" xfId="0" applyFont="1" applyBorder="1" applyAlignment="1" applyProtection="1">
      <alignment horizontal="left"/>
      <protection/>
    </xf>
    <xf numFmtId="0" fontId="35" fillId="33" borderId="0" xfId="0" applyFont="1" applyFill="1" applyAlignment="1" applyProtection="1">
      <alignment/>
      <protection/>
    </xf>
    <xf numFmtId="0" fontId="11" fillId="0" borderId="44" xfId="0" applyFont="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184" fontId="14" fillId="0" borderId="0" xfId="0" applyNumberFormat="1" applyFont="1" applyFill="1" applyBorder="1" applyAlignment="1" applyProtection="1">
      <alignment vertical="center"/>
      <protection/>
    </xf>
    <xf numFmtId="182" fontId="11" fillId="0" borderId="0" xfId="0" applyNumberFormat="1" applyFont="1" applyFill="1" applyBorder="1" applyAlignment="1" applyProtection="1">
      <alignment horizontal="center" vertical="center"/>
      <protection/>
    </xf>
    <xf numFmtId="9" fontId="14" fillId="0" borderId="0" xfId="0" applyNumberFormat="1" applyFont="1" applyFill="1" applyBorder="1" applyAlignment="1" applyProtection="1">
      <alignment horizontal="center" vertical="center"/>
      <protection/>
    </xf>
    <xf numFmtId="185" fontId="14" fillId="0" borderId="0" xfId="0" applyNumberFormat="1" applyFont="1" applyFill="1" applyBorder="1" applyAlignment="1" applyProtection="1">
      <alignment vertical="center"/>
      <protection/>
    </xf>
    <xf numFmtId="0" fontId="36" fillId="0" borderId="0" xfId="0" applyFont="1" applyAlignment="1" applyProtection="1">
      <alignment/>
      <protection/>
    </xf>
    <xf numFmtId="184" fontId="14" fillId="0" borderId="31" xfId="0" applyNumberFormat="1" applyFont="1" applyFill="1" applyBorder="1" applyAlignment="1" applyProtection="1">
      <alignment vertical="center"/>
      <protection/>
    </xf>
    <xf numFmtId="182" fontId="14" fillId="0" borderId="31" xfId="0" applyNumberFormat="1" applyFont="1" applyFill="1" applyBorder="1" applyAlignment="1" applyProtection="1">
      <alignment horizontal="center" vertical="center"/>
      <protection locked="0"/>
    </xf>
    <xf numFmtId="9" fontId="14" fillId="0" borderId="31" xfId="0" applyNumberFormat="1" applyFont="1" applyFill="1" applyBorder="1" applyAlignment="1" applyProtection="1">
      <alignment horizontal="center" vertical="center"/>
      <protection locked="0"/>
    </xf>
    <xf numFmtId="185" fontId="14" fillId="0" borderId="33" xfId="0" applyNumberFormat="1" applyFont="1" applyFill="1" applyBorder="1" applyAlignment="1" applyProtection="1">
      <alignment vertical="center"/>
      <protection/>
    </xf>
    <xf numFmtId="184" fontId="14" fillId="0" borderId="42" xfId="0" applyNumberFormat="1" applyFont="1" applyFill="1" applyBorder="1" applyAlignment="1" applyProtection="1">
      <alignment vertical="center"/>
      <protection/>
    </xf>
    <xf numFmtId="182" fontId="14" fillId="0" borderId="42" xfId="0" applyNumberFormat="1" applyFont="1" applyFill="1" applyBorder="1" applyAlignment="1" applyProtection="1">
      <alignment horizontal="center" vertical="center"/>
      <protection locked="0"/>
    </xf>
    <xf numFmtId="9" fontId="14" fillId="0" borderId="42" xfId="0" applyNumberFormat="1" applyFont="1" applyFill="1" applyBorder="1" applyAlignment="1" applyProtection="1">
      <alignment horizontal="center" vertical="center"/>
      <protection locked="0"/>
    </xf>
    <xf numFmtId="185" fontId="14" fillId="0" borderId="42" xfId="0" applyNumberFormat="1" applyFont="1" applyFill="1" applyBorder="1" applyAlignment="1" applyProtection="1">
      <alignment vertical="center"/>
      <protection/>
    </xf>
    <xf numFmtId="0" fontId="11" fillId="0" borderId="45" xfId="0" applyFont="1" applyBorder="1" applyAlignment="1" applyProtection="1">
      <alignment horizontal="center" vertical="center"/>
      <protection/>
    </xf>
    <xf numFmtId="0" fontId="38" fillId="0" borderId="0" xfId="0" applyFont="1" applyBorder="1" applyAlignment="1" applyProtection="1">
      <alignment vertical="center"/>
      <protection/>
    </xf>
    <xf numFmtId="182" fontId="14" fillId="0" borderId="0" xfId="0" applyNumberFormat="1" applyFont="1" applyFill="1" applyBorder="1" applyAlignment="1" applyProtection="1">
      <alignment horizontal="center" vertical="center"/>
      <protection/>
    </xf>
    <xf numFmtId="187" fontId="10" fillId="0" borderId="0" xfId="0" applyNumberFormat="1" applyFont="1" applyAlignment="1">
      <alignment horizontal="center"/>
    </xf>
    <xf numFmtId="0" fontId="12" fillId="33" borderId="0" xfId="0" applyFont="1" applyFill="1" applyAlignment="1">
      <alignment vertical="center"/>
    </xf>
    <xf numFmtId="0" fontId="11" fillId="0" borderId="0" xfId="74" applyFont="1" applyBorder="1" applyAlignment="1" applyProtection="1">
      <alignment/>
      <protection/>
    </xf>
    <xf numFmtId="0" fontId="38" fillId="0" borderId="42" xfId="0" applyFont="1" applyBorder="1" applyAlignment="1" applyProtection="1">
      <alignment vertical="center"/>
      <protection/>
    </xf>
    <xf numFmtId="0" fontId="21" fillId="34" borderId="46" xfId="0" applyFont="1" applyFill="1" applyBorder="1" applyAlignment="1">
      <alignment horizontal="center"/>
    </xf>
    <xf numFmtId="0" fontId="33" fillId="35" borderId="46" xfId="0" applyFont="1" applyFill="1" applyBorder="1" applyAlignment="1" applyProtection="1">
      <alignment horizontal="center"/>
      <protection/>
    </xf>
    <xf numFmtId="9" fontId="33" fillId="0" borderId="46" xfId="0" applyNumberFormat="1" applyFont="1" applyBorder="1" applyAlignment="1" applyProtection="1">
      <alignment horizontal="center"/>
      <protection locked="0"/>
    </xf>
    <xf numFmtId="0" fontId="33" fillId="36" borderId="46" xfId="0" applyFont="1" applyFill="1" applyBorder="1" applyAlignment="1" applyProtection="1">
      <alignment horizontal="center"/>
      <protection/>
    </xf>
    <xf numFmtId="0" fontId="28" fillId="0" borderId="0" xfId="0" applyFont="1" applyAlignment="1">
      <alignment horizontal="left" vertical="top"/>
    </xf>
    <xf numFmtId="9" fontId="33" fillId="0" borderId="0" xfId="0" applyNumberFormat="1" applyFont="1" applyBorder="1" applyAlignment="1" applyProtection="1">
      <alignment horizontal="center"/>
      <protection locked="0"/>
    </xf>
    <xf numFmtId="0" fontId="11" fillId="0" borderId="0" xfId="0" applyFont="1" applyFill="1" applyBorder="1" applyAlignment="1" applyProtection="1">
      <alignment/>
      <protection/>
    </xf>
    <xf numFmtId="0" fontId="14" fillId="0" borderId="0" xfId="0" applyFont="1" applyFill="1" applyBorder="1" applyAlignment="1" applyProtection="1">
      <alignment horizontal="left" vertical="center"/>
      <protection/>
    </xf>
    <xf numFmtId="182" fontId="14" fillId="0" borderId="0" xfId="0" applyNumberFormat="1" applyFont="1" applyFill="1" applyBorder="1" applyAlignment="1" applyProtection="1">
      <alignment horizontal="center" vertical="center"/>
      <protection locked="0"/>
    </xf>
    <xf numFmtId="9" fontId="14" fillId="0" borderId="0" xfId="0" applyNumberFormat="1" applyFont="1" applyFill="1" applyBorder="1" applyAlignment="1" applyProtection="1">
      <alignment horizontal="center" vertical="center"/>
      <protection locked="0"/>
    </xf>
    <xf numFmtId="186" fontId="11" fillId="0" borderId="0" xfId="0" applyNumberFormat="1" applyFont="1" applyFill="1" applyBorder="1" applyAlignment="1" applyProtection="1">
      <alignment/>
      <protection/>
    </xf>
    <xf numFmtId="182" fontId="10" fillId="0" borderId="47" xfId="0" applyNumberFormat="1" applyFont="1" applyFill="1" applyBorder="1" applyAlignment="1" applyProtection="1">
      <alignment horizontal="center" vertical="center"/>
      <protection/>
    </xf>
    <xf numFmtId="0" fontId="14" fillId="0" borderId="48" xfId="0" applyFont="1" applyFill="1" applyBorder="1" applyAlignment="1" applyProtection="1">
      <alignment horizontal="left" vertical="center"/>
      <protection/>
    </xf>
    <xf numFmtId="0" fontId="10" fillId="0" borderId="49" xfId="0" applyFont="1" applyFill="1" applyBorder="1" applyAlignment="1" applyProtection="1">
      <alignment vertical="center"/>
      <protection/>
    </xf>
    <xf numFmtId="186" fontId="11" fillId="0" borderId="50" xfId="0" applyNumberFormat="1" applyFont="1" applyFill="1" applyBorder="1" applyAlignment="1" applyProtection="1">
      <alignment/>
      <protection/>
    </xf>
    <xf numFmtId="186" fontId="11" fillId="0" borderId="51" xfId="0" applyNumberFormat="1" applyFont="1" applyFill="1" applyBorder="1" applyAlignment="1" applyProtection="1">
      <alignment/>
      <protection/>
    </xf>
    <xf numFmtId="182" fontId="11" fillId="0" borderId="52" xfId="0" applyNumberFormat="1" applyFont="1" applyFill="1" applyBorder="1" applyAlignment="1" applyProtection="1">
      <alignment horizontal="center" vertical="center"/>
      <protection locked="0"/>
    </xf>
    <xf numFmtId="182" fontId="11" fillId="0" borderId="53" xfId="0" applyNumberFormat="1" applyFont="1" applyFill="1" applyBorder="1" applyAlignment="1">
      <alignment horizontal="center" vertical="center"/>
    </xf>
    <xf numFmtId="9" fontId="14" fillId="0" borderId="53" xfId="0" applyNumberFormat="1" applyFont="1" applyFill="1" applyBorder="1" applyAlignment="1" applyProtection="1">
      <alignment horizontal="center" vertical="center"/>
      <protection/>
    </xf>
    <xf numFmtId="185" fontId="14" fillId="0" borderId="54" xfId="0" applyNumberFormat="1" applyFont="1" applyFill="1" applyBorder="1" applyAlignment="1">
      <alignment vertical="center"/>
    </xf>
    <xf numFmtId="185" fontId="35" fillId="0" borderId="55" xfId="0" applyNumberFormat="1" applyFont="1" applyFill="1" applyBorder="1" applyAlignment="1">
      <alignment vertical="center"/>
    </xf>
    <xf numFmtId="182" fontId="13" fillId="0" borderId="56" xfId="0" applyNumberFormat="1" applyFont="1" applyFill="1" applyBorder="1" applyAlignment="1" applyProtection="1">
      <alignment vertical="center"/>
      <protection locked="0"/>
    </xf>
    <xf numFmtId="182" fontId="13" fillId="0" borderId="57" xfId="0" applyNumberFormat="1" applyFont="1" applyFill="1" applyBorder="1" applyAlignment="1" applyProtection="1">
      <alignment vertical="center"/>
      <protection locked="0"/>
    </xf>
    <xf numFmtId="9" fontId="14" fillId="0" borderId="57" xfId="0" applyNumberFormat="1" applyFont="1" applyFill="1" applyBorder="1" applyAlignment="1" applyProtection="1">
      <alignment horizontal="center" vertical="center"/>
      <protection/>
    </xf>
    <xf numFmtId="185" fontId="14" fillId="0" borderId="58" xfId="0" applyNumberFormat="1" applyFont="1" applyFill="1" applyBorder="1" applyAlignment="1">
      <alignment vertical="center"/>
    </xf>
    <xf numFmtId="178" fontId="35" fillId="0" borderId="0" xfId="0" applyNumberFormat="1" applyFont="1" applyFill="1" applyBorder="1" applyAlignment="1">
      <alignment vertical="center"/>
    </xf>
    <xf numFmtId="178" fontId="35" fillId="0" borderId="55" xfId="0" applyNumberFormat="1" applyFont="1" applyFill="1" applyBorder="1" applyAlignment="1">
      <alignment vertical="center"/>
    </xf>
    <xf numFmtId="178" fontId="35" fillId="0" borderId="57" xfId="0" applyNumberFormat="1" applyFont="1" applyFill="1" applyBorder="1" applyAlignment="1">
      <alignment vertical="center"/>
    </xf>
    <xf numFmtId="178" fontId="35" fillId="0" borderId="58" xfId="0" applyNumberFormat="1" applyFont="1" applyFill="1" applyBorder="1" applyAlignment="1">
      <alignment vertical="center"/>
    </xf>
    <xf numFmtId="186" fontId="11" fillId="0" borderId="59" xfId="0" applyNumberFormat="1" applyFont="1" applyFill="1" applyBorder="1" applyAlignment="1" applyProtection="1">
      <alignment/>
      <protection/>
    </xf>
    <xf numFmtId="186" fontId="11" fillId="0" borderId="60" xfId="0" applyNumberFormat="1" applyFont="1" applyFill="1" applyBorder="1" applyAlignment="1" applyProtection="1">
      <alignment/>
      <protection/>
    </xf>
    <xf numFmtId="182" fontId="10" fillId="0" borderId="61" xfId="0" applyNumberFormat="1" applyFont="1" applyFill="1" applyBorder="1" applyAlignment="1" applyProtection="1">
      <alignment horizontal="center" vertical="center"/>
      <protection/>
    </xf>
    <xf numFmtId="0" fontId="11" fillId="0" borderId="61" xfId="0" applyFont="1" applyFill="1" applyBorder="1" applyAlignment="1" applyProtection="1">
      <alignment/>
      <protection/>
    </xf>
    <xf numFmtId="0" fontId="14" fillId="0" borderId="62" xfId="0" applyFont="1" applyFill="1" applyBorder="1" applyAlignment="1" applyProtection="1">
      <alignment horizontal="left" vertical="center"/>
      <protection/>
    </xf>
    <xf numFmtId="0" fontId="10" fillId="0" borderId="32" xfId="0" applyFont="1" applyFill="1" applyBorder="1" applyAlignment="1" applyProtection="1">
      <alignment vertical="center"/>
      <protection/>
    </xf>
    <xf numFmtId="184" fontId="14" fillId="0" borderId="32" xfId="0" applyNumberFormat="1" applyFont="1" applyFill="1" applyBorder="1" applyAlignment="1" applyProtection="1">
      <alignment vertical="center"/>
      <protection/>
    </xf>
    <xf numFmtId="0" fontId="38" fillId="0" borderId="42" xfId="0" applyFont="1" applyBorder="1" applyAlignment="1" applyProtection="1">
      <alignment horizontal="left" vertical="center"/>
      <protection/>
    </xf>
    <xf numFmtId="0" fontId="38" fillId="0" borderId="63" xfId="0" applyFont="1" applyBorder="1" applyAlignment="1" applyProtection="1">
      <alignment horizontal="left" vertical="center"/>
      <protection/>
    </xf>
    <xf numFmtId="0" fontId="38" fillId="0" borderId="64" xfId="0" applyFont="1" applyBorder="1" applyAlignment="1" applyProtection="1">
      <alignment horizontal="left" vertical="center"/>
      <protection/>
    </xf>
    <xf numFmtId="0" fontId="38" fillId="0" borderId="65" xfId="0" applyFont="1" applyBorder="1" applyAlignment="1" applyProtection="1">
      <alignment horizontal="left" vertical="center"/>
      <protection/>
    </xf>
    <xf numFmtId="0" fontId="38" fillId="0" borderId="66" xfId="0" applyFont="1" applyBorder="1" applyAlignment="1" applyProtection="1">
      <alignment horizontal="left" vertical="center"/>
      <protection/>
    </xf>
    <xf numFmtId="0" fontId="38" fillId="0" borderId="59" xfId="0" applyFont="1" applyBorder="1" applyAlignment="1" applyProtection="1">
      <alignment horizontal="left" vertical="center"/>
      <protection/>
    </xf>
    <xf numFmtId="0" fontId="38" fillId="0" borderId="67" xfId="0" applyFont="1" applyBorder="1" applyAlignment="1" applyProtection="1">
      <alignment horizontal="left" vertical="center"/>
      <protection/>
    </xf>
    <xf numFmtId="187" fontId="10" fillId="0" borderId="0" xfId="0" applyNumberFormat="1" applyFont="1" applyAlignment="1" applyProtection="1">
      <alignment horizontal="left"/>
      <protection/>
    </xf>
    <xf numFmtId="182" fontId="10" fillId="0" borderId="0" xfId="0" applyNumberFormat="1" applyFont="1" applyFill="1" applyAlignment="1" applyProtection="1">
      <alignment horizontal="left"/>
      <protection/>
    </xf>
    <xf numFmtId="0" fontId="14" fillId="0" borderId="0" xfId="0" applyFont="1" applyFill="1" applyBorder="1" applyAlignment="1" applyProtection="1">
      <alignment horizontal="left"/>
      <protection/>
    </xf>
    <xf numFmtId="0" fontId="10" fillId="0" borderId="0" xfId="74" applyFont="1" applyAlignment="1" applyProtection="1">
      <alignment/>
      <protection/>
    </xf>
    <xf numFmtId="0" fontId="12" fillId="0" borderId="0" xfId="74" applyFont="1" applyAlignment="1" applyProtection="1">
      <alignment/>
      <protection/>
    </xf>
    <xf numFmtId="0" fontId="12" fillId="0" borderId="68" xfId="74" applyFont="1" applyBorder="1" applyAlignment="1" applyProtection="1">
      <alignment horizontal="center" vertical="center"/>
      <protection/>
    </xf>
    <xf numFmtId="0" fontId="13" fillId="0" borderId="0" xfId="74" applyFont="1" applyAlignment="1">
      <alignment vertical="center"/>
      <protection/>
    </xf>
    <xf numFmtId="0" fontId="11" fillId="0" borderId="0" xfId="74" applyFont="1" applyAlignment="1">
      <alignment vertical="center"/>
      <protection/>
    </xf>
    <xf numFmtId="0" fontId="41" fillId="0" borderId="69" xfId="74" applyFont="1" applyBorder="1" applyAlignment="1">
      <alignment horizontal="center" vertical="center"/>
      <protection/>
    </xf>
    <xf numFmtId="0" fontId="41" fillId="0" borderId="70" xfId="74" applyFont="1" applyBorder="1" applyAlignment="1">
      <alignment horizontal="center" vertical="center"/>
      <protection/>
    </xf>
    <xf numFmtId="0" fontId="10" fillId="0" borderId="71" xfId="74" applyFont="1" applyBorder="1" applyAlignment="1" applyProtection="1">
      <alignment horizontal="center" vertical="center"/>
      <protection locked="0"/>
    </xf>
    <xf numFmtId="0" fontId="77" fillId="0" borderId="70" xfId="74" applyFont="1" applyBorder="1" applyAlignment="1">
      <alignment horizontal="center" vertical="center" wrapText="1"/>
      <protection/>
    </xf>
    <xf numFmtId="0" fontId="41" fillId="0" borderId="56" xfId="74" applyFont="1" applyBorder="1" applyAlignment="1">
      <alignment horizontal="center" vertical="center"/>
      <protection/>
    </xf>
    <xf numFmtId="0" fontId="10" fillId="0" borderId="0" xfId="74" applyFont="1" applyBorder="1" applyAlignment="1">
      <alignment horizontal="left" vertical="center"/>
      <protection/>
    </xf>
    <xf numFmtId="0" fontId="10" fillId="0" borderId="0" xfId="74" applyFont="1" applyBorder="1" applyAlignment="1">
      <alignment vertical="center"/>
      <protection/>
    </xf>
    <xf numFmtId="0" fontId="10" fillId="0" borderId="0" xfId="74" applyFont="1" applyBorder="1" applyAlignment="1">
      <alignment horizontal="center" vertical="center"/>
      <protection/>
    </xf>
    <xf numFmtId="0" fontId="16" fillId="0" borderId="0" xfId="74" applyFont="1" applyBorder="1" applyAlignment="1">
      <alignment vertical="center"/>
      <protection/>
    </xf>
    <xf numFmtId="0" fontId="10" fillId="0" borderId="0" xfId="74" applyFont="1" applyAlignment="1">
      <alignment vertical="center"/>
      <protection/>
    </xf>
    <xf numFmtId="0" fontId="41" fillId="0" borderId="69" xfId="74" applyFont="1" applyFill="1" applyBorder="1" applyAlignment="1">
      <alignment horizontal="center" vertical="center"/>
      <protection/>
    </xf>
    <xf numFmtId="0" fontId="41" fillId="0" borderId="70" xfId="74" applyFont="1" applyFill="1" applyBorder="1" applyAlignment="1">
      <alignment horizontal="center" vertical="center"/>
      <protection/>
    </xf>
    <xf numFmtId="0" fontId="41" fillId="0" borderId="72" xfId="74" applyFont="1" applyFill="1" applyBorder="1" applyAlignment="1">
      <alignment horizontal="center" vertical="center"/>
      <protection/>
    </xf>
    <xf numFmtId="0" fontId="11" fillId="0" borderId="0" xfId="0" applyFont="1" applyBorder="1" applyAlignment="1">
      <alignment vertical="center"/>
    </xf>
    <xf numFmtId="0" fontId="11" fillId="0" borderId="0" xfId="74" applyFont="1" applyBorder="1" applyAlignment="1">
      <alignment horizontal="right" vertical="center"/>
      <protection/>
    </xf>
    <xf numFmtId="0" fontId="27" fillId="0" borderId="0" xfId="0" applyFont="1" applyFill="1" applyAlignment="1">
      <alignment vertical="center"/>
    </xf>
    <xf numFmtId="0" fontId="25" fillId="0" borderId="0" xfId="74" applyFont="1" applyAlignment="1">
      <alignment vertical="center"/>
      <protection/>
    </xf>
    <xf numFmtId="0" fontId="10" fillId="0" borderId="73" xfId="74" applyFont="1" applyBorder="1" applyAlignment="1" applyProtection="1">
      <alignment horizontal="center" vertical="center"/>
      <protection/>
    </xf>
    <xf numFmtId="0" fontId="28" fillId="0" borderId="2" xfId="72" applyFont="1" applyBorder="1" applyAlignment="1">
      <alignment horizontal="right" vertical="center"/>
      <protection/>
    </xf>
    <xf numFmtId="182" fontId="10" fillId="0" borderId="37" xfId="0" applyNumberFormat="1" applyFont="1" applyFill="1" applyBorder="1" applyAlignment="1" applyProtection="1">
      <alignment horizontal="center" vertical="center"/>
      <protection/>
    </xf>
    <xf numFmtId="0" fontId="10" fillId="0" borderId="38" xfId="0" applyFont="1" applyFill="1" applyBorder="1" applyAlignment="1" applyProtection="1">
      <alignment vertical="center"/>
      <protection/>
    </xf>
    <xf numFmtId="186" fontId="11" fillId="0" borderId="34" xfId="0" applyNumberFormat="1" applyFont="1" applyFill="1" applyBorder="1" applyAlignment="1" applyProtection="1">
      <alignment/>
      <protection/>
    </xf>
    <xf numFmtId="186" fontId="11" fillId="0" borderId="39" xfId="0" applyNumberFormat="1" applyFont="1" applyFill="1" applyBorder="1" applyAlignment="1" applyProtection="1">
      <alignment/>
      <protection/>
    </xf>
    <xf numFmtId="182" fontId="10" fillId="0" borderId="74" xfId="0" applyNumberFormat="1" applyFont="1" applyFill="1" applyBorder="1" applyAlignment="1" applyProtection="1">
      <alignment horizontal="center" vertical="center"/>
      <protection/>
    </xf>
    <xf numFmtId="0" fontId="11" fillId="0" borderId="74" xfId="0" applyFont="1" applyFill="1" applyBorder="1" applyAlignment="1" applyProtection="1">
      <alignment/>
      <protection/>
    </xf>
    <xf numFmtId="0" fontId="14" fillId="0" borderId="75" xfId="0" applyFont="1" applyFill="1" applyBorder="1" applyAlignment="1" applyProtection="1">
      <alignment horizontal="left" vertical="center"/>
      <protection/>
    </xf>
    <xf numFmtId="0" fontId="10" fillId="0" borderId="76" xfId="0" applyFont="1" applyFill="1" applyBorder="1" applyAlignment="1" applyProtection="1">
      <alignment vertical="center"/>
      <protection/>
    </xf>
    <xf numFmtId="184" fontId="14" fillId="0" borderId="77" xfId="0" applyNumberFormat="1" applyFont="1" applyFill="1" applyBorder="1" applyAlignment="1" applyProtection="1">
      <alignment vertical="center"/>
      <protection/>
    </xf>
    <xf numFmtId="182" fontId="14" fillId="0" borderId="77" xfId="0" applyNumberFormat="1" applyFont="1" applyFill="1" applyBorder="1" applyAlignment="1" applyProtection="1">
      <alignment horizontal="center" vertical="center"/>
      <protection locked="0"/>
    </xf>
    <xf numFmtId="9" fontId="14" fillId="0" borderId="77" xfId="0" applyNumberFormat="1" applyFont="1" applyFill="1" applyBorder="1" applyAlignment="1" applyProtection="1">
      <alignment horizontal="center" vertical="center"/>
      <protection locked="0"/>
    </xf>
    <xf numFmtId="185" fontId="14" fillId="0" borderId="78" xfId="0" applyNumberFormat="1" applyFont="1" applyFill="1" applyBorder="1" applyAlignment="1" applyProtection="1">
      <alignment vertical="center"/>
      <protection/>
    </xf>
    <xf numFmtId="186" fontId="11" fillId="0" borderId="79" xfId="0" applyNumberFormat="1" applyFont="1" applyFill="1" applyBorder="1" applyAlignment="1" applyProtection="1">
      <alignment/>
      <protection/>
    </xf>
    <xf numFmtId="186" fontId="11" fillId="0" borderId="78" xfId="0" applyNumberFormat="1" applyFont="1" applyFill="1" applyBorder="1" applyAlignment="1" applyProtection="1">
      <alignment/>
      <protection/>
    </xf>
    <xf numFmtId="182" fontId="10" fillId="0" borderId="80" xfId="0" applyNumberFormat="1" applyFont="1" applyFill="1" applyBorder="1" applyAlignment="1" applyProtection="1">
      <alignment horizontal="center" vertical="center"/>
      <protection/>
    </xf>
    <xf numFmtId="0" fontId="14" fillId="0" borderId="81" xfId="0" applyFont="1" applyFill="1" applyBorder="1" applyAlignment="1" applyProtection="1">
      <alignment horizontal="left" vertical="center"/>
      <protection/>
    </xf>
    <xf numFmtId="182" fontId="10" fillId="0" borderId="82" xfId="0" applyNumberFormat="1" applyFont="1" applyFill="1" applyBorder="1" applyAlignment="1" applyProtection="1">
      <alignment horizontal="center" vertical="center"/>
      <protection/>
    </xf>
    <xf numFmtId="0" fontId="11" fillId="0" borderId="83" xfId="0" applyFont="1" applyFill="1" applyBorder="1" applyAlignment="1" applyProtection="1">
      <alignment/>
      <protection/>
    </xf>
    <xf numFmtId="180" fontId="78" fillId="0" borderId="68" xfId="74" applyNumberFormat="1" applyFont="1" applyBorder="1" applyAlignment="1" applyProtection="1">
      <alignment horizontal="right" vertical="center"/>
      <protection locked="0"/>
    </xf>
    <xf numFmtId="181" fontId="29" fillId="0" borderId="68" xfId="74" applyNumberFormat="1" applyFont="1" applyBorder="1" applyAlignment="1" applyProtection="1">
      <alignment horizontal="right" vertical="center"/>
      <protection locked="0"/>
    </xf>
    <xf numFmtId="194" fontId="22" fillId="0" borderId="84" xfId="74" applyNumberFormat="1" applyFont="1" applyBorder="1" applyAlignment="1" applyProtection="1">
      <alignment horizontal="center" vertical="center"/>
      <protection locked="0"/>
    </xf>
    <xf numFmtId="0" fontId="14" fillId="0" borderId="23" xfId="0" applyFont="1" applyFill="1" applyBorder="1" applyAlignment="1" applyProtection="1">
      <alignment vertical="center"/>
      <protection/>
    </xf>
    <xf numFmtId="185" fontId="14" fillId="0" borderId="21" xfId="0" applyNumberFormat="1" applyFont="1" applyFill="1" applyBorder="1" applyAlignment="1" applyProtection="1">
      <alignment vertical="center"/>
      <protection/>
    </xf>
    <xf numFmtId="185" fontId="14" fillId="0" borderId="85" xfId="0" applyNumberFormat="1" applyFont="1" applyFill="1" applyBorder="1" applyAlignment="1" applyProtection="1">
      <alignment vertical="center"/>
      <protection/>
    </xf>
    <xf numFmtId="185" fontId="14" fillId="0" borderId="86" xfId="0" applyNumberFormat="1" applyFont="1" applyFill="1" applyBorder="1" applyAlignment="1" applyProtection="1">
      <alignment vertical="center"/>
      <protection/>
    </xf>
    <xf numFmtId="185" fontId="14" fillId="0" borderId="51" xfId="0" applyNumberFormat="1" applyFont="1" applyFill="1" applyBorder="1" applyAlignment="1" applyProtection="1">
      <alignment vertical="center"/>
      <protection/>
    </xf>
    <xf numFmtId="185" fontId="14" fillId="0" borderId="87" xfId="0" applyNumberFormat="1" applyFont="1" applyFill="1" applyBorder="1" applyAlignment="1" applyProtection="1">
      <alignment vertical="center"/>
      <protection/>
    </xf>
    <xf numFmtId="0" fontId="10" fillId="0" borderId="0" xfId="74" applyFont="1" applyBorder="1" applyAlignment="1" applyProtection="1">
      <alignment/>
      <protection/>
    </xf>
    <xf numFmtId="0" fontId="14" fillId="0" borderId="42" xfId="74" applyFont="1" applyBorder="1" applyAlignment="1" applyProtection="1">
      <alignment horizontal="center"/>
      <protection locked="0"/>
    </xf>
    <xf numFmtId="0" fontId="17" fillId="0" borderId="0" xfId="74" applyFont="1" applyBorder="1" applyAlignment="1" applyProtection="1">
      <alignment horizontal="center" wrapText="1"/>
      <protection/>
    </xf>
    <xf numFmtId="0" fontId="10" fillId="0" borderId="88" xfId="74" applyFont="1" applyFill="1" applyBorder="1" applyAlignment="1" applyProtection="1">
      <alignment horizontal="left" vertical="center"/>
      <protection locked="0"/>
    </xf>
    <xf numFmtId="0" fontId="10" fillId="0" borderId="89" xfId="74" applyFont="1" applyFill="1" applyBorder="1" applyAlignment="1" applyProtection="1">
      <alignment horizontal="left" vertical="center"/>
      <protection locked="0"/>
    </xf>
    <xf numFmtId="0" fontId="10" fillId="0" borderId="90" xfId="74" applyFont="1" applyFill="1" applyBorder="1" applyAlignment="1" applyProtection="1">
      <alignment horizontal="left" vertical="center"/>
      <protection locked="0"/>
    </xf>
    <xf numFmtId="0" fontId="10" fillId="0" borderId="91" xfId="74" applyFont="1" applyBorder="1" applyAlignment="1" applyProtection="1">
      <alignment horizontal="center" vertical="center"/>
      <protection locked="0"/>
    </xf>
    <xf numFmtId="0" fontId="10" fillId="0" borderId="92" xfId="74" applyFont="1" applyBorder="1" applyAlignment="1" applyProtection="1">
      <alignment horizontal="center" vertical="center"/>
      <protection locked="0"/>
    </xf>
    <xf numFmtId="0" fontId="10" fillId="0" borderId="93" xfId="74" applyFont="1" applyBorder="1" applyAlignment="1" applyProtection="1">
      <alignment horizontal="center" vertical="center"/>
      <protection locked="0"/>
    </xf>
    <xf numFmtId="0" fontId="41" fillId="0" borderId="91" xfId="74" applyFont="1" applyBorder="1" applyAlignment="1" applyProtection="1">
      <alignment horizontal="center" vertical="center"/>
      <protection/>
    </xf>
    <xf numFmtId="178" fontId="20" fillId="0" borderId="94" xfId="74" applyNumberFormat="1" applyFont="1" applyBorder="1" applyAlignment="1">
      <alignment horizontal="center"/>
      <protection/>
    </xf>
    <xf numFmtId="179" fontId="21" fillId="0" borderId="12" xfId="60" applyNumberFormat="1" applyFont="1" applyFill="1" applyBorder="1" applyAlignment="1" applyProtection="1">
      <alignment horizontal="center"/>
      <protection/>
    </xf>
    <xf numFmtId="0" fontId="28" fillId="0" borderId="13" xfId="74" applyFont="1" applyBorder="1" applyAlignment="1">
      <alignment horizontal="center" vertical="center"/>
      <protection/>
    </xf>
    <xf numFmtId="0" fontId="10" fillId="0" borderId="71" xfId="74" applyFont="1" applyBorder="1" applyAlignment="1" applyProtection="1">
      <alignment horizontal="center" vertical="center"/>
      <protection locked="0"/>
    </xf>
    <xf numFmtId="14" fontId="12" fillId="0" borderId="68" xfId="74" applyNumberFormat="1" applyFont="1" applyBorder="1" applyAlignment="1" applyProtection="1">
      <alignment horizontal="center" vertical="center"/>
      <protection locked="0"/>
    </xf>
    <xf numFmtId="0" fontId="12" fillId="0" borderId="68" xfId="74" applyFont="1" applyBorder="1" applyAlignment="1" applyProtection="1">
      <alignment horizontal="center" vertical="center"/>
      <protection locked="0"/>
    </xf>
    <xf numFmtId="0" fontId="10" fillId="0" borderId="91" xfId="74" applyFont="1" applyBorder="1" applyAlignment="1" applyProtection="1">
      <alignment horizontal="center" vertical="center"/>
      <protection/>
    </xf>
    <xf numFmtId="0" fontId="10" fillId="0" borderId="57" xfId="74" applyFont="1" applyBorder="1" applyAlignment="1">
      <alignment horizontal="left" vertical="center"/>
      <protection/>
    </xf>
    <xf numFmtId="178" fontId="20" fillId="0" borderId="2" xfId="74" applyNumberFormat="1" applyFont="1" applyBorder="1" applyAlignment="1">
      <alignment horizontal="center"/>
      <protection/>
    </xf>
    <xf numFmtId="0" fontId="24" fillId="0" borderId="94" xfId="74" applyFont="1" applyBorder="1" applyAlignment="1">
      <alignment horizontal="center"/>
      <protection/>
    </xf>
    <xf numFmtId="0" fontId="26" fillId="0" borderId="15" xfId="72" applyFont="1" applyBorder="1" applyAlignment="1">
      <alignment vertical="center" wrapText="1"/>
      <protection/>
    </xf>
    <xf numFmtId="0" fontId="10" fillId="0" borderId="88" xfId="74" applyFont="1" applyBorder="1" applyAlignment="1" applyProtection="1">
      <alignment horizontal="left" vertical="center"/>
      <protection locked="0"/>
    </xf>
    <xf numFmtId="0" fontId="10" fillId="0" borderId="89" xfId="74" applyFont="1" applyBorder="1" applyAlignment="1" applyProtection="1">
      <alignment horizontal="left" vertical="center"/>
      <protection locked="0"/>
    </xf>
    <xf numFmtId="0" fontId="10" fillId="0" borderId="90" xfId="74" applyFont="1" applyBorder="1" applyAlignment="1" applyProtection="1">
      <alignment horizontal="left" vertical="center"/>
      <protection locked="0"/>
    </xf>
    <xf numFmtId="0" fontId="10" fillId="0" borderId="95" xfId="74" applyFont="1" applyBorder="1" applyAlignment="1" applyProtection="1">
      <alignment horizontal="center" vertical="center"/>
      <protection locked="0"/>
    </xf>
    <xf numFmtId="0" fontId="10" fillId="0" borderId="96" xfId="74" applyFont="1" applyBorder="1" applyAlignment="1" applyProtection="1">
      <alignment horizontal="center" vertical="center"/>
      <protection locked="0"/>
    </xf>
    <xf numFmtId="0" fontId="10" fillId="0" borderId="97" xfId="74" applyFont="1" applyBorder="1" applyAlignment="1" applyProtection="1">
      <alignment horizontal="center" vertical="center"/>
      <protection locked="0"/>
    </xf>
    <xf numFmtId="0" fontId="10" fillId="0" borderId="98" xfId="74" applyFont="1" applyBorder="1" applyAlignment="1" applyProtection="1">
      <alignment horizontal="center" vertical="center"/>
      <protection locked="0"/>
    </xf>
    <xf numFmtId="188" fontId="10" fillId="0" borderId="91" xfId="74" applyNumberFormat="1" applyFont="1" applyBorder="1" applyAlignment="1" applyProtection="1">
      <alignment horizontal="center" vertical="center"/>
      <protection locked="0"/>
    </xf>
    <xf numFmtId="188" fontId="10" fillId="0" borderId="93" xfId="74" applyNumberFormat="1" applyFont="1" applyBorder="1" applyAlignment="1" applyProtection="1">
      <alignment horizontal="center" vertical="center"/>
      <protection locked="0"/>
    </xf>
    <xf numFmtId="0" fontId="41" fillId="0" borderId="99" xfId="74" applyFont="1" applyBorder="1" applyAlignment="1" applyProtection="1">
      <alignment horizontal="center" vertical="center"/>
      <protection/>
    </xf>
    <xf numFmtId="182" fontId="24" fillId="0" borderId="100" xfId="0" applyNumberFormat="1" applyFont="1" applyFill="1" applyBorder="1" applyAlignment="1" applyProtection="1">
      <alignment horizontal="center" vertical="center"/>
      <protection locked="0"/>
    </xf>
    <xf numFmtId="0" fontId="24" fillId="0" borderId="56" xfId="0" applyFont="1" applyBorder="1" applyAlignment="1">
      <alignment horizontal="center" vertical="center"/>
    </xf>
    <xf numFmtId="14" fontId="14" fillId="0" borderId="0" xfId="0" applyNumberFormat="1"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14" fillId="0" borderId="12" xfId="0" applyFont="1" applyFill="1" applyBorder="1" applyAlignment="1" applyProtection="1">
      <alignment horizontal="center"/>
      <protection/>
    </xf>
    <xf numFmtId="0" fontId="38" fillId="0" borderId="38" xfId="0" applyFont="1" applyBorder="1" applyAlignment="1" applyProtection="1">
      <alignment horizontal="left" vertical="center"/>
      <protection/>
    </xf>
    <xf numFmtId="0" fontId="11" fillId="0" borderId="44" xfId="0" applyFont="1" applyBorder="1" applyAlignment="1" applyProtection="1">
      <alignment horizontal="center" vertical="center"/>
      <protection/>
    </xf>
    <xf numFmtId="0" fontId="38" fillId="0" borderId="24" xfId="0" applyFont="1" applyBorder="1" applyAlignment="1" applyProtection="1">
      <alignment horizontal="left" vertical="center"/>
      <protection/>
    </xf>
    <xf numFmtId="0" fontId="38" fillId="0" borderId="31" xfId="0" applyFont="1" applyBorder="1" applyAlignment="1" applyProtection="1">
      <alignment horizontal="left" vertical="center"/>
      <protection/>
    </xf>
    <xf numFmtId="187" fontId="10" fillId="0" borderId="0" xfId="0" applyNumberFormat="1" applyFont="1" applyBorder="1" applyAlignment="1" applyProtection="1">
      <alignment horizontal="left"/>
      <protection/>
    </xf>
    <xf numFmtId="0" fontId="24" fillId="0" borderId="101" xfId="0" applyFont="1" applyBorder="1" applyAlignment="1">
      <alignment horizontal="center" vertical="center"/>
    </xf>
    <xf numFmtId="178" fontId="35" fillId="0" borderId="102" xfId="0" applyNumberFormat="1" applyFont="1" applyFill="1" applyBorder="1" applyAlignment="1">
      <alignment horizontal="center"/>
    </xf>
    <xf numFmtId="0" fontId="10" fillId="0" borderId="24" xfId="0" applyFont="1" applyFill="1" applyBorder="1" applyAlignment="1" applyProtection="1">
      <alignment horizontal="left" vertical="center"/>
      <protection/>
    </xf>
    <xf numFmtId="0" fontId="10" fillId="0" borderId="28" xfId="0" applyFont="1" applyFill="1" applyBorder="1" applyAlignment="1" applyProtection="1">
      <alignment horizontal="left"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_【パートナー様】ミラクルサポート注文書" xfId="72"/>
    <cellStyle name="標準_ﾊﾟｰﾄﾅｰ様用PUC専用ﾍｯﾀﾞ (2)" xfId="73"/>
    <cellStyle name="標準_ﾊﾟｰﾄﾅｰ様用PUC専用ﾍｯﾀﾞ_ﾊﾟｰﾄﾅｰ様用PUC専用ﾍｯﾀﾞ (2)"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0</xdr:rowOff>
    </xdr:from>
    <xdr:to>
      <xdr:col>5</xdr:col>
      <xdr:colOff>142875</xdr:colOff>
      <xdr:row>0</xdr:row>
      <xdr:rowOff>0</xdr:rowOff>
    </xdr:to>
    <xdr:sp>
      <xdr:nvSpPr>
        <xdr:cNvPr id="1" name="Line 3"/>
        <xdr:cNvSpPr>
          <a:spLocks/>
        </xdr:cNvSpPr>
      </xdr:nvSpPr>
      <xdr:spPr>
        <a:xfrm>
          <a:off x="4581525" y="0"/>
          <a:ext cx="95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133350</xdr:colOff>
      <xdr:row>0</xdr:row>
      <xdr:rowOff>0</xdr:rowOff>
    </xdr:from>
    <xdr:to>
      <xdr:col>5</xdr:col>
      <xdr:colOff>142875</xdr:colOff>
      <xdr:row>0</xdr:row>
      <xdr:rowOff>0</xdr:rowOff>
    </xdr:to>
    <xdr:sp>
      <xdr:nvSpPr>
        <xdr:cNvPr id="2" name="Line 5"/>
        <xdr:cNvSpPr>
          <a:spLocks/>
        </xdr:cNvSpPr>
      </xdr:nvSpPr>
      <xdr:spPr>
        <a:xfrm>
          <a:off x="4581525" y="0"/>
          <a:ext cx="95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oneCell">
    <xdr:from>
      <xdr:col>9</xdr:col>
      <xdr:colOff>95250</xdr:colOff>
      <xdr:row>60</xdr:row>
      <xdr:rowOff>142875</xdr:rowOff>
    </xdr:from>
    <xdr:to>
      <xdr:col>10</xdr:col>
      <xdr:colOff>647700</xdr:colOff>
      <xdr:row>66</xdr:row>
      <xdr:rowOff>85725</xdr:rowOff>
    </xdr:to>
    <xdr:pic>
      <xdr:nvPicPr>
        <xdr:cNvPr id="3" name="Picture 9" descr="VERT"/>
        <xdr:cNvPicPr preferRelativeResize="1">
          <a:picLocks noChangeAspect="1"/>
        </xdr:cNvPicPr>
      </xdr:nvPicPr>
      <xdr:blipFill>
        <a:blip r:embed="rId1">
          <a:clrChange>
            <a:clrFrom>
              <a:srgbClr val="FDFDFD"/>
            </a:clrFrom>
            <a:clrTo>
              <a:srgbClr val="FDFDFD">
                <a:alpha val="0"/>
              </a:srgbClr>
            </a:clrTo>
          </a:clrChange>
        </a:blip>
        <a:srcRect l="14553" t="19621" r="14553" b="20886"/>
        <a:stretch>
          <a:fillRect/>
        </a:stretch>
      </xdr:blipFill>
      <xdr:spPr>
        <a:xfrm>
          <a:off x="6905625" y="13125450"/>
          <a:ext cx="1524000" cy="80962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03\support\Documents%20and%20Settings\aizawa\&#12487;&#12473;&#12463;&#12488;&#12483;&#12503;\Order%20Status%20Report\YDC\YDC0706&#20316;&#26989;&#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showGridLines="0" showZeros="0" tabSelected="1" zoomScalePageLayoutView="0" workbookViewId="0" topLeftCell="A1">
      <selection activeCell="A1" sqref="A1"/>
    </sheetView>
  </sheetViews>
  <sheetFormatPr defaultColWidth="9.00390625" defaultRowHeight="12" customHeight="1"/>
  <cols>
    <col min="1" max="1" width="13.25390625" style="1" customWidth="1"/>
    <col min="2" max="2" width="3.75390625" style="1" customWidth="1"/>
    <col min="3" max="3" width="11.75390625" style="1" customWidth="1"/>
    <col min="4" max="4" width="18.875" style="1" customWidth="1"/>
    <col min="5" max="5" width="10.75390625" style="1" customWidth="1"/>
    <col min="6" max="6" width="3.75390625" style="1" customWidth="1"/>
    <col min="7" max="7" width="4.75390625" style="1" customWidth="1"/>
    <col min="8" max="8" width="9.75390625" style="1" customWidth="1"/>
    <col min="9" max="10" width="12.75390625" style="1" customWidth="1"/>
    <col min="11" max="11" width="9.75390625" style="1" customWidth="1"/>
    <col min="12" max="16384" width="9.125" style="1" customWidth="1"/>
  </cols>
  <sheetData>
    <row r="1" spans="1:11" ht="18" customHeight="1">
      <c r="A1" s="19" t="s">
        <v>0</v>
      </c>
      <c r="B1" s="19"/>
      <c r="C1" s="19"/>
      <c r="H1" s="192"/>
      <c r="I1" s="193" t="s">
        <v>92</v>
      </c>
      <c r="J1" s="256"/>
      <c r="K1" s="257"/>
    </row>
    <row r="2" spans="1:3" ht="18" customHeight="1">
      <c r="A2" s="19" t="s">
        <v>109</v>
      </c>
      <c r="B2" s="19"/>
      <c r="C2" s="19"/>
    </row>
    <row r="3" spans="1:11" ht="18" customHeight="1">
      <c r="A3" s="19" t="s">
        <v>110</v>
      </c>
      <c r="B3" s="19"/>
      <c r="C3" s="19"/>
      <c r="F3" s="4" t="s">
        <v>1</v>
      </c>
      <c r="G3" s="5" t="s">
        <v>2</v>
      </c>
      <c r="I3" s="243"/>
      <c r="J3" s="243"/>
      <c r="K3" s="243"/>
    </row>
    <row r="4" spans="1:9" ht="18" customHeight="1">
      <c r="A4" s="19" t="s">
        <v>158</v>
      </c>
      <c r="B4" s="19"/>
      <c r="C4" s="19"/>
      <c r="I4" s="6" t="s">
        <v>3</v>
      </c>
    </row>
    <row r="5" spans="1:11" ht="18" customHeight="1">
      <c r="A5" s="191" t="s">
        <v>160</v>
      </c>
      <c r="B5" s="19"/>
      <c r="C5" s="19"/>
      <c r="H5" s="2"/>
      <c r="I5" s="7"/>
      <c r="J5" s="7"/>
      <c r="K5" s="7"/>
    </row>
    <row r="6" spans="1:11" ht="18" customHeight="1">
      <c r="A6" s="242" t="s">
        <v>111</v>
      </c>
      <c r="B6" s="143"/>
      <c r="C6" s="143"/>
      <c r="D6" s="7"/>
      <c r="I6" s="8"/>
      <c r="J6" s="4"/>
      <c r="K6" s="4"/>
    </row>
    <row r="7" spans="1:11" ht="18" customHeight="1">
      <c r="A7" s="9"/>
      <c r="B7" s="7"/>
      <c r="C7" s="7"/>
      <c r="D7" s="7"/>
      <c r="I7" s="8"/>
      <c r="J7" s="4"/>
      <c r="K7" s="4"/>
    </row>
    <row r="8" spans="1:11" s="10" customFormat="1" ht="24" customHeight="1">
      <c r="A8" s="244" t="s">
        <v>77</v>
      </c>
      <c r="B8" s="244"/>
      <c r="C8" s="244"/>
      <c r="D8" s="244"/>
      <c r="E8" s="244"/>
      <c r="F8" s="244"/>
      <c r="G8" s="244"/>
      <c r="H8" s="244"/>
      <c r="I8" s="244"/>
      <c r="J8" s="244"/>
      <c r="K8" s="244"/>
    </row>
    <row r="9" spans="1:11" s="10" customFormat="1" ht="24" customHeight="1">
      <c r="A9" s="244" t="s">
        <v>157</v>
      </c>
      <c r="B9" s="244"/>
      <c r="C9" s="244"/>
      <c r="D9" s="244"/>
      <c r="E9" s="244"/>
      <c r="F9" s="244"/>
      <c r="G9" s="244"/>
      <c r="H9" s="244"/>
      <c r="I9" s="244"/>
      <c r="J9" s="244"/>
      <c r="K9" s="244"/>
    </row>
    <row r="11" spans="1:8" ht="12" customHeight="1">
      <c r="A11" s="3" t="s">
        <v>4</v>
      </c>
      <c r="H11" s="11"/>
    </row>
    <row r="12" spans="1:8" ht="11.25" customHeight="1">
      <c r="A12" s="1" t="s">
        <v>5</v>
      </c>
      <c r="H12" s="12"/>
    </row>
    <row r="13" spans="8:10" s="13" customFormat="1" ht="23.25" customHeight="1">
      <c r="H13" s="14" t="s">
        <v>6</v>
      </c>
      <c r="I13" s="252">
        <f>'MIRACLE明細'!I19+'MIRACLE明細'!I32</f>
        <v>0</v>
      </c>
      <c r="J13" s="252"/>
    </row>
    <row r="14" spans="1:10" s="13" customFormat="1" ht="21" customHeight="1">
      <c r="A14" s="13" t="s">
        <v>7</v>
      </c>
      <c r="C14" s="253">
        <f>I13+I14</f>
        <v>0</v>
      </c>
      <c r="D14" s="253"/>
      <c r="E14" s="253"/>
      <c r="F14" s="15"/>
      <c r="H14" s="14" t="s">
        <v>8</v>
      </c>
      <c r="I14" s="260">
        <f>'MLサポート明細'!F42+'MIRACLE明細'!I22+'MIRACLE明細'!I35+'MIRACLE明細'!I46+'MIRACLE明細'!I56+'MIRACLE明細'!I67+'MIRACLE明細'!I77</f>
        <v>0</v>
      </c>
      <c r="J14" s="260"/>
    </row>
    <row r="15" spans="2:9" s="13" customFormat="1" ht="12" customHeight="1" thickTop="1">
      <c r="B15" s="16"/>
      <c r="G15" s="17"/>
      <c r="I15" s="18"/>
    </row>
    <row r="16" s="195" customFormat="1" ht="18" customHeight="1" thickBot="1">
      <c r="A16" s="194" t="s">
        <v>104</v>
      </c>
    </row>
    <row r="17" spans="1:11" s="195" customFormat="1" ht="18" customHeight="1">
      <c r="A17" s="196" t="s">
        <v>9</v>
      </c>
      <c r="B17" s="263" t="s">
        <v>97</v>
      </c>
      <c r="C17" s="264"/>
      <c r="D17" s="264"/>
      <c r="E17" s="264"/>
      <c r="F17" s="264"/>
      <c r="G17" s="264"/>
      <c r="H17" s="264"/>
      <c r="I17" s="264"/>
      <c r="J17" s="264"/>
      <c r="K17" s="265"/>
    </row>
    <row r="18" spans="1:11" s="195" customFormat="1" ht="18" customHeight="1">
      <c r="A18" s="197" t="s">
        <v>10</v>
      </c>
      <c r="B18" s="248"/>
      <c r="C18" s="249"/>
      <c r="D18" s="249"/>
      <c r="E18" s="249"/>
      <c r="F18" s="249"/>
      <c r="G18" s="249"/>
      <c r="H18" s="249"/>
      <c r="I18" s="249"/>
      <c r="J18" s="249"/>
      <c r="K18" s="255"/>
    </row>
    <row r="19" spans="1:11" s="195" customFormat="1" ht="18" customHeight="1">
      <c r="A19" s="199" t="s">
        <v>93</v>
      </c>
      <c r="B19" s="248"/>
      <c r="C19" s="249"/>
      <c r="D19" s="249"/>
      <c r="E19" s="249"/>
      <c r="F19" s="250"/>
      <c r="G19" s="251" t="s">
        <v>11</v>
      </c>
      <c r="H19" s="251"/>
      <c r="I19" s="270"/>
      <c r="J19" s="271"/>
      <c r="K19" s="213" t="s">
        <v>99</v>
      </c>
    </row>
    <row r="20" spans="1:11" s="195" customFormat="1" ht="18" customHeight="1">
      <c r="A20" s="197" t="s">
        <v>12</v>
      </c>
      <c r="B20" s="248"/>
      <c r="C20" s="249"/>
      <c r="D20" s="249"/>
      <c r="E20" s="249"/>
      <c r="F20" s="250"/>
      <c r="G20" s="272" t="s">
        <v>13</v>
      </c>
      <c r="H20" s="272"/>
      <c r="I20" s="248"/>
      <c r="J20" s="249"/>
      <c r="K20" s="255"/>
    </row>
    <row r="21" spans="1:11" s="195" customFormat="1" ht="18" customHeight="1" thickBot="1">
      <c r="A21" s="200" t="s">
        <v>15</v>
      </c>
      <c r="B21" s="269"/>
      <c r="C21" s="269"/>
      <c r="D21" s="269"/>
      <c r="E21" s="269"/>
      <c r="F21" s="269"/>
      <c r="G21" s="269"/>
      <c r="H21" s="269"/>
      <c r="I21" s="269"/>
      <c r="J21" s="269"/>
      <c r="K21" s="269"/>
    </row>
    <row r="22" spans="1:11" s="195" customFormat="1" ht="17.25" customHeight="1">
      <c r="A22" s="201" t="s">
        <v>94</v>
      </c>
      <c r="B22" s="202"/>
      <c r="C22" s="202"/>
      <c r="D22" s="202"/>
      <c r="E22" s="202"/>
      <c r="F22" s="202"/>
      <c r="G22" s="203"/>
      <c r="H22" s="203"/>
      <c r="I22" s="202"/>
      <c r="J22" s="202"/>
      <c r="K22" s="202"/>
    </row>
    <row r="23" spans="1:11" s="195" customFormat="1" ht="15" customHeight="1" thickBot="1">
      <c r="A23" s="204" t="s">
        <v>101</v>
      </c>
      <c r="B23" s="202" t="s">
        <v>105</v>
      </c>
      <c r="C23" s="203"/>
      <c r="D23" s="201"/>
      <c r="E23" s="202"/>
      <c r="F23" s="202"/>
      <c r="G23" s="202"/>
      <c r="H23" s="202"/>
      <c r="I23" s="202"/>
      <c r="J23" s="202"/>
      <c r="K23" s="205"/>
    </row>
    <row r="24" spans="1:11" s="195" customFormat="1" ht="18" customHeight="1">
      <c r="A24" s="206" t="s">
        <v>9</v>
      </c>
      <c r="B24" s="245" t="s">
        <v>97</v>
      </c>
      <c r="C24" s="246"/>
      <c r="D24" s="246"/>
      <c r="E24" s="246"/>
      <c r="F24" s="246"/>
      <c r="G24" s="246"/>
      <c r="H24" s="246"/>
      <c r="I24" s="246"/>
      <c r="J24" s="246"/>
      <c r="K24" s="247"/>
    </row>
    <row r="25" spans="1:11" s="195" customFormat="1" ht="18" customHeight="1">
      <c r="A25" s="207" t="s">
        <v>10</v>
      </c>
      <c r="B25" s="248"/>
      <c r="C25" s="249"/>
      <c r="D25" s="249"/>
      <c r="E25" s="249"/>
      <c r="F25" s="249"/>
      <c r="G25" s="249"/>
      <c r="H25" s="249"/>
      <c r="I25" s="249"/>
      <c r="J25" s="249"/>
      <c r="K25" s="255"/>
    </row>
    <row r="26" spans="1:11" s="195" customFormat="1" ht="18" customHeight="1">
      <c r="A26" s="199" t="s">
        <v>93</v>
      </c>
      <c r="B26" s="248"/>
      <c r="C26" s="249"/>
      <c r="D26" s="249"/>
      <c r="E26" s="249"/>
      <c r="F26" s="250"/>
      <c r="G26" s="251" t="s">
        <v>96</v>
      </c>
      <c r="H26" s="251"/>
      <c r="I26" s="248"/>
      <c r="J26" s="249"/>
      <c r="K26" s="198" t="s">
        <v>14</v>
      </c>
    </row>
    <row r="27" spans="1:11" s="195" customFormat="1" ht="18" customHeight="1">
      <c r="A27" s="208" t="s">
        <v>12</v>
      </c>
      <c r="B27" s="248"/>
      <c r="C27" s="249"/>
      <c r="D27" s="249"/>
      <c r="E27" s="249"/>
      <c r="F27" s="250"/>
      <c r="G27" s="258" t="s">
        <v>16</v>
      </c>
      <c r="H27" s="258"/>
      <c r="I27" s="248"/>
      <c r="J27" s="249"/>
      <c r="K27" s="255"/>
    </row>
    <row r="28" spans="1:11" s="195" customFormat="1" ht="18" customHeight="1" thickBot="1">
      <c r="A28" s="200" t="s">
        <v>15</v>
      </c>
      <c r="B28" s="266"/>
      <c r="C28" s="267"/>
      <c r="D28" s="267"/>
      <c r="E28" s="267"/>
      <c r="F28" s="267"/>
      <c r="G28" s="267"/>
      <c r="H28" s="267"/>
      <c r="I28" s="267"/>
      <c r="J28" s="267"/>
      <c r="K28" s="268"/>
    </row>
    <row r="29" spans="1:12" s="195" customFormat="1" ht="15" customHeight="1">
      <c r="A29" s="201" t="s">
        <v>94</v>
      </c>
      <c r="B29" s="209"/>
      <c r="C29" s="210"/>
      <c r="D29" s="210"/>
      <c r="E29" s="211"/>
      <c r="F29" s="211"/>
      <c r="G29" s="211"/>
      <c r="H29" s="211"/>
      <c r="I29" s="211"/>
      <c r="J29" s="211"/>
      <c r="K29" s="211"/>
      <c r="L29" s="212"/>
    </row>
    <row r="30" spans="1:11" s="195" customFormat="1" ht="15" customHeight="1" thickBot="1">
      <c r="A30" s="204" t="s">
        <v>98</v>
      </c>
      <c r="B30" s="259" t="s">
        <v>106</v>
      </c>
      <c r="C30" s="259"/>
      <c r="D30" s="259"/>
      <c r="E30" s="259"/>
      <c r="F30" s="259"/>
      <c r="G30" s="259"/>
      <c r="H30" s="259"/>
      <c r="I30" s="259"/>
      <c r="J30" s="259"/>
      <c r="K30" s="259"/>
    </row>
    <row r="31" spans="1:11" s="195" customFormat="1" ht="18" customHeight="1">
      <c r="A31" s="206" t="s">
        <v>9</v>
      </c>
      <c r="B31" s="245" t="s">
        <v>97</v>
      </c>
      <c r="C31" s="246"/>
      <c r="D31" s="246"/>
      <c r="E31" s="246"/>
      <c r="F31" s="246"/>
      <c r="G31" s="246"/>
      <c r="H31" s="246"/>
      <c r="I31" s="246"/>
      <c r="J31" s="246"/>
      <c r="K31" s="247"/>
    </row>
    <row r="32" spans="1:11" s="195" customFormat="1" ht="18" customHeight="1">
      <c r="A32" s="207" t="s">
        <v>10</v>
      </c>
      <c r="B32" s="248"/>
      <c r="C32" s="249"/>
      <c r="D32" s="249"/>
      <c r="E32" s="249"/>
      <c r="F32" s="249"/>
      <c r="G32" s="249"/>
      <c r="H32" s="249"/>
      <c r="I32" s="249"/>
      <c r="J32" s="249"/>
      <c r="K32" s="255"/>
    </row>
    <row r="33" spans="1:11" s="195" customFormat="1" ht="18" customHeight="1">
      <c r="A33" s="199" t="s">
        <v>93</v>
      </c>
      <c r="B33" s="248"/>
      <c r="C33" s="249"/>
      <c r="D33" s="249"/>
      <c r="E33" s="249"/>
      <c r="F33" s="250"/>
      <c r="G33" s="251" t="s">
        <v>96</v>
      </c>
      <c r="H33" s="251"/>
      <c r="I33" s="248"/>
      <c r="J33" s="249"/>
      <c r="K33" s="198" t="s">
        <v>14</v>
      </c>
    </row>
    <row r="34" spans="1:11" s="195" customFormat="1" ht="18" customHeight="1">
      <c r="A34" s="208" t="s">
        <v>12</v>
      </c>
      <c r="B34" s="248"/>
      <c r="C34" s="249"/>
      <c r="D34" s="249"/>
      <c r="E34" s="249"/>
      <c r="F34" s="250"/>
      <c r="G34" s="258" t="s">
        <v>16</v>
      </c>
      <c r="H34" s="258"/>
      <c r="I34" s="248"/>
      <c r="J34" s="249"/>
      <c r="K34" s="255"/>
    </row>
    <row r="35" spans="1:11" s="195" customFormat="1" ht="18" customHeight="1" thickBot="1">
      <c r="A35" s="200" t="s">
        <v>15</v>
      </c>
      <c r="B35" s="266"/>
      <c r="C35" s="267"/>
      <c r="D35" s="267"/>
      <c r="E35" s="267"/>
      <c r="F35" s="267"/>
      <c r="G35" s="267"/>
      <c r="H35" s="267"/>
      <c r="I35" s="267"/>
      <c r="J35" s="267"/>
      <c r="K35" s="268"/>
    </row>
    <row r="36" spans="1:12" s="195" customFormat="1" ht="15" customHeight="1">
      <c r="A36" s="201" t="s">
        <v>94</v>
      </c>
      <c r="B36" s="209"/>
      <c r="C36" s="210"/>
      <c r="D36" s="210"/>
      <c r="E36" s="211"/>
      <c r="F36" s="211"/>
      <c r="G36" s="211"/>
      <c r="H36" s="211"/>
      <c r="I36" s="211"/>
      <c r="J36" s="211"/>
      <c r="K36" s="211"/>
      <c r="L36" s="212"/>
    </row>
    <row r="37" spans="1:11" s="195" customFormat="1" ht="15" customHeight="1" thickBot="1">
      <c r="A37" s="204" t="s">
        <v>95</v>
      </c>
      <c r="B37" s="202"/>
      <c r="C37" s="203"/>
      <c r="D37" s="201" t="s">
        <v>108</v>
      </c>
      <c r="E37" s="202"/>
      <c r="F37" s="202"/>
      <c r="G37" s="202"/>
      <c r="H37" s="202"/>
      <c r="I37" s="202"/>
      <c r="J37" s="202"/>
      <c r="K37" s="205"/>
    </row>
    <row r="38" spans="1:11" s="195" customFormat="1" ht="18" customHeight="1">
      <c r="A38" s="206" t="s">
        <v>9</v>
      </c>
      <c r="B38" s="245" t="s">
        <v>97</v>
      </c>
      <c r="C38" s="246"/>
      <c r="D38" s="246"/>
      <c r="E38" s="246"/>
      <c r="F38" s="246"/>
      <c r="G38" s="246"/>
      <c r="H38" s="246"/>
      <c r="I38" s="246"/>
      <c r="J38" s="246"/>
      <c r="K38" s="247"/>
    </row>
    <row r="39" spans="1:11" s="195" customFormat="1" ht="18" customHeight="1">
      <c r="A39" s="207" t="s">
        <v>10</v>
      </c>
      <c r="B39" s="248"/>
      <c r="C39" s="249"/>
      <c r="D39" s="249"/>
      <c r="E39" s="249"/>
      <c r="F39" s="249"/>
      <c r="G39" s="249"/>
      <c r="H39" s="249"/>
      <c r="I39" s="249"/>
      <c r="J39" s="249"/>
      <c r="K39" s="255"/>
    </row>
    <row r="40" spans="1:11" s="195" customFormat="1" ht="18" customHeight="1">
      <c r="A40" s="199" t="s">
        <v>93</v>
      </c>
      <c r="B40" s="248"/>
      <c r="C40" s="249"/>
      <c r="D40" s="249"/>
      <c r="E40" s="249"/>
      <c r="F40" s="250"/>
      <c r="G40" s="251" t="s">
        <v>96</v>
      </c>
      <c r="H40" s="251"/>
      <c r="I40" s="248"/>
      <c r="J40" s="249"/>
      <c r="K40" s="198" t="s">
        <v>14</v>
      </c>
    </row>
    <row r="41" spans="1:11" s="195" customFormat="1" ht="18" customHeight="1">
      <c r="A41" s="208" t="s">
        <v>12</v>
      </c>
      <c r="B41" s="248"/>
      <c r="C41" s="249"/>
      <c r="D41" s="249"/>
      <c r="E41" s="249"/>
      <c r="F41" s="250"/>
      <c r="G41" s="258" t="s">
        <v>16</v>
      </c>
      <c r="H41" s="258"/>
      <c r="I41" s="248"/>
      <c r="J41" s="249"/>
      <c r="K41" s="255"/>
    </row>
    <row r="42" spans="1:11" s="195" customFormat="1" ht="18" customHeight="1" thickBot="1">
      <c r="A42" s="200" t="s">
        <v>15</v>
      </c>
      <c r="B42" s="266"/>
      <c r="C42" s="267"/>
      <c r="D42" s="267"/>
      <c r="E42" s="267"/>
      <c r="F42" s="267"/>
      <c r="G42" s="267"/>
      <c r="H42" s="267"/>
      <c r="I42" s="267"/>
      <c r="J42" s="267"/>
      <c r="K42" s="268"/>
    </row>
    <row r="43" spans="1:12" s="195" customFormat="1" ht="15" customHeight="1">
      <c r="A43" s="201" t="s">
        <v>94</v>
      </c>
      <c r="B43" s="209"/>
      <c r="C43" s="210"/>
      <c r="D43" s="210"/>
      <c r="E43" s="211"/>
      <c r="F43" s="211"/>
      <c r="G43" s="211"/>
      <c r="H43" s="211"/>
      <c r="I43" s="211"/>
      <c r="J43" s="211"/>
      <c r="K43" s="211"/>
      <c r="L43" s="212"/>
    </row>
    <row r="44" spans="1:12" s="13" customFormat="1" ht="18" customHeight="1">
      <c r="A44" s="261" t="s">
        <v>17</v>
      </c>
      <c r="B44" s="261"/>
      <c r="C44" s="261"/>
      <c r="D44" s="261"/>
      <c r="E44" s="261"/>
      <c r="F44" s="261"/>
      <c r="G44" s="261"/>
      <c r="H44" s="261"/>
      <c r="I44" s="261"/>
      <c r="J44" s="261"/>
      <c r="K44" s="261"/>
      <c r="L44" s="21"/>
    </row>
    <row r="45" spans="1:12" s="13" customFormat="1" ht="17.25" customHeight="1">
      <c r="A45" s="262" t="s">
        <v>161</v>
      </c>
      <c r="B45" s="262"/>
      <c r="C45" s="262"/>
      <c r="D45" s="262"/>
      <c r="E45" s="262"/>
      <c r="F45" s="262"/>
      <c r="G45" s="262"/>
      <c r="H45" s="262"/>
      <c r="I45" s="262"/>
      <c r="J45" s="262"/>
      <c r="K45" s="262"/>
      <c r="L45" s="21"/>
    </row>
    <row r="46" spans="1:12" s="13" customFormat="1" ht="15.75" customHeight="1">
      <c r="A46" s="262"/>
      <c r="B46" s="262"/>
      <c r="C46" s="262"/>
      <c r="D46" s="262"/>
      <c r="E46" s="262"/>
      <c r="F46" s="262"/>
      <c r="G46" s="262"/>
      <c r="H46" s="262"/>
      <c r="I46" s="262"/>
      <c r="J46" s="262"/>
      <c r="K46" s="262"/>
      <c r="L46" s="21"/>
    </row>
    <row r="47" spans="1:12" s="13" customFormat="1" ht="15.75" customHeight="1">
      <c r="A47" s="262"/>
      <c r="B47" s="262"/>
      <c r="C47" s="262"/>
      <c r="D47" s="262"/>
      <c r="E47" s="262"/>
      <c r="F47" s="262"/>
      <c r="G47" s="262"/>
      <c r="H47" s="262"/>
      <c r="I47" s="262"/>
      <c r="J47" s="262"/>
      <c r="K47" s="262"/>
      <c r="L47" s="21"/>
    </row>
    <row r="48" spans="1:12" s="13" customFormat="1" ht="21.75" customHeight="1">
      <c r="A48" s="262"/>
      <c r="B48" s="262"/>
      <c r="C48" s="262"/>
      <c r="D48" s="262"/>
      <c r="E48" s="262"/>
      <c r="F48" s="262"/>
      <c r="G48" s="262"/>
      <c r="H48" s="262"/>
      <c r="I48" s="262"/>
      <c r="J48" s="262"/>
      <c r="K48" s="262"/>
      <c r="L48" s="21"/>
    </row>
    <row r="49" spans="1:12" s="13" customFormat="1" ht="15.75" customHeight="1">
      <c r="A49" s="22"/>
      <c r="B49" s="22"/>
      <c r="C49" s="22"/>
      <c r="D49" s="22"/>
      <c r="E49" s="22"/>
      <c r="F49" s="22"/>
      <c r="G49" s="22"/>
      <c r="H49" s="22"/>
      <c r="I49" s="22"/>
      <c r="J49" s="22"/>
      <c r="K49" s="23"/>
      <c r="L49" s="21"/>
    </row>
    <row r="50" spans="1:12" s="13" customFormat="1" ht="18.75" customHeight="1">
      <c r="A50" s="254" t="s">
        <v>18</v>
      </c>
      <c r="B50" s="254"/>
      <c r="C50" s="254"/>
      <c r="D50" s="254"/>
      <c r="E50" s="254"/>
      <c r="F50" s="254"/>
      <c r="G50" s="254"/>
      <c r="H50" s="24" t="s">
        <v>19</v>
      </c>
      <c r="I50" s="25"/>
      <c r="J50" s="26"/>
      <c r="K50" s="23"/>
      <c r="L50" s="21"/>
    </row>
    <row r="51" spans="1:12" s="13" customFormat="1" ht="15.75" customHeight="1">
      <c r="A51" s="27"/>
      <c r="B51" s="28"/>
      <c r="C51" s="29"/>
      <c r="D51" s="29"/>
      <c r="E51" s="23"/>
      <c r="F51" s="23"/>
      <c r="G51" s="23"/>
      <c r="H51" s="23"/>
      <c r="I51" s="23"/>
      <c r="J51" s="23"/>
      <c r="K51" s="23"/>
      <c r="L51" s="21"/>
    </row>
    <row r="52" spans="1:12" s="13" customFormat="1" ht="15.75" customHeight="1">
      <c r="A52" s="30"/>
      <c r="B52" s="214" t="s">
        <v>20</v>
      </c>
      <c r="C52" s="233" t="s">
        <v>112</v>
      </c>
      <c r="D52" s="234" t="s">
        <v>112</v>
      </c>
      <c r="E52" s="235" t="s">
        <v>112</v>
      </c>
      <c r="F52" s="31"/>
      <c r="G52" s="32"/>
      <c r="H52" s="25"/>
      <c r="I52" s="25"/>
      <c r="J52" s="26"/>
      <c r="K52" s="23"/>
      <c r="L52" s="21"/>
    </row>
    <row r="53" spans="1:12" s="13" customFormat="1" ht="15.75" customHeight="1">
      <c r="A53" s="33" t="s">
        <v>21</v>
      </c>
      <c r="K53" s="23"/>
      <c r="L53" s="21"/>
    </row>
    <row r="54" spans="7:12" s="13" customFormat="1" ht="15.75" customHeight="1">
      <c r="G54" s="32"/>
      <c r="I54" s="32"/>
      <c r="J54" s="32"/>
      <c r="K54" s="23"/>
      <c r="L54" s="21"/>
    </row>
    <row r="55" spans="1:12" s="13" customFormat="1" ht="15.75" customHeight="1">
      <c r="A55" s="34"/>
      <c r="B55" s="35" t="s">
        <v>22</v>
      </c>
      <c r="C55" s="36"/>
      <c r="D55" s="37" t="s">
        <v>23</v>
      </c>
      <c r="E55" s="13" t="s">
        <v>24</v>
      </c>
      <c r="G55" s="32"/>
      <c r="K55" s="23"/>
      <c r="L55" s="21"/>
    </row>
    <row r="56" spans="1:12" s="13" customFormat="1" ht="15.75" customHeight="1">
      <c r="A56" s="33" t="s">
        <v>25</v>
      </c>
      <c r="K56" s="23"/>
      <c r="L56" s="21"/>
    </row>
    <row r="57" spans="1:12" s="13" customFormat="1" ht="15.75" customHeight="1">
      <c r="A57" s="33" t="s">
        <v>26</v>
      </c>
      <c r="B57" s="38"/>
      <c r="C57" s="17"/>
      <c r="D57" s="17"/>
      <c r="E57" s="33"/>
      <c r="F57" s="33"/>
      <c r="G57" s="39"/>
      <c r="H57" s="32"/>
      <c r="I57" s="32"/>
      <c r="K57" s="23"/>
      <c r="L57" s="21"/>
    </row>
    <row r="58" spans="1:12" s="13" customFormat="1" ht="15.75" customHeight="1">
      <c r="A58" s="33" t="s">
        <v>27</v>
      </c>
      <c r="B58" s="38"/>
      <c r="C58" s="17"/>
      <c r="D58" s="17"/>
      <c r="E58" s="33"/>
      <c r="F58" s="33"/>
      <c r="G58" s="39"/>
      <c r="H58" s="32"/>
      <c r="I58" s="32"/>
      <c r="K58" s="23"/>
      <c r="L58" s="21"/>
    </row>
    <row r="59" spans="1:12" ht="10.5" customHeight="1">
      <c r="A59" s="20"/>
      <c r="B59" s="40"/>
      <c r="C59" s="41"/>
      <c r="D59" s="41"/>
      <c r="E59" s="42"/>
      <c r="F59" s="42"/>
      <c r="G59" s="42"/>
      <c r="H59" s="42"/>
      <c r="I59" s="42"/>
      <c r="J59" s="42"/>
      <c r="K59" s="42"/>
      <c r="L59" s="43"/>
    </row>
    <row r="60" spans="1:11" ht="12">
      <c r="A60" s="44" t="s">
        <v>28</v>
      </c>
      <c r="B60" s="45"/>
      <c r="C60" s="45" t="s">
        <v>29</v>
      </c>
      <c r="D60" s="45"/>
      <c r="E60" s="45"/>
      <c r="F60" s="45"/>
      <c r="G60" s="45"/>
      <c r="H60" s="45"/>
      <c r="I60" s="46"/>
      <c r="J60" s="46"/>
      <c r="K60" s="46"/>
    </row>
    <row r="61" spans="1:11" ht="12">
      <c r="A61" s="44" t="s">
        <v>30</v>
      </c>
      <c r="B61" s="45"/>
      <c r="C61" s="45" t="s">
        <v>113</v>
      </c>
      <c r="D61" s="45"/>
      <c r="E61" s="45"/>
      <c r="F61" s="45"/>
      <c r="G61" s="45"/>
      <c r="H61" s="46"/>
      <c r="I61" s="46"/>
      <c r="J61" s="46"/>
      <c r="K61" s="46"/>
    </row>
    <row r="62" spans="1:11" ht="12">
      <c r="A62" s="47" t="s">
        <v>31</v>
      </c>
      <c r="B62" s="45"/>
      <c r="C62" s="48" t="s">
        <v>100</v>
      </c>
      <c r="D62" s="45"/>
      <c r="E62" s="45"/>
      <c r="F62" s="45"/>
      <c r="G62" s="45"/>
      <c r="H62" s="46"/>
      <c r="I62" s="46"/>
      <c r="J62" s="46"/>
      <c r="K62" s="46"/>
    </row>
    <row r="63" spans="1:11" ht="13.5">
      <c r="A63" s="48" t="s">
        <v>102</v>
      </c>
      <c r="B63" s="49"/>
      <c r="C63" s="48"/>
      <c r="D63" s="48"/>
      <c r="E63" s="48"/>
      <c r="F63" s="48"/>
      <c r="G63" s="48"/>
      <c r="H63" s="48"/>
      <c r="I63" s="48"/>
      <c r="J63" s="46"/>
      <c r="K63" s="46"/>
    </row>
    <row r="64" spans="1:11" ht="6" customHeight="1">
      <c r="A64" s="48"/>
      <c r="B64" s="49"/>
      <c r="C64" s="48"/>
      <c r="D64" s="48"/>
      <c r="E64" s="48"/>
      <c r="F64" s="48"/>
      <c r="G64" s="48"/>
      <c r="H64" s="48"/>
      <c r="I64" s="48"/>
      <c r="J64" s="46"/>
      <c r="K64" s="46"/>
    </row>
    <row r="65" spans="1:11" ht="13.5">
      <c r="A65" s="50" t="s">
        <v>91</v>
      </c>
      <c r="B65" s="49"/>
      <c r="C65" s="48"/>
      <c r="D65" s="48"/>
      <c r="E65" s="48"/>
      <c r="F65" s="48"/>
      <c r="G65" s="48"/>
      <c r="H65" s="48"/>
      <c r="I65" s="48"/>
      <c r="J65" s="46"/>
      <c r="K65" s="46"/>
    </row>
    <row r="66" spans="1:11" ht="11.25" customHeight="1">
      <c r="A66" s="50" t="s">
        <v>90</v>
      </c>
      <c r="B66" s="49"/>
      <c r="C66" s="48"/>
      <c r="D66" s="48"/>
      <c r="E66" s="48"/>
      <c r="F66" s="48"/>
      <c r="G66" s="48"/>
      <c r="H66" s="48"/>
      <c r="I66" s="48"/>
      <c r="J66" s="46"/>
      <c r="K66" s="46"/>
    </row>
    <row r="67" spans="1:11" ht="11.25" customHeight="1">
      <c r="A67" s="48"/>
      <c r="B67" s="48"/>
      <c r="C67" s="48"/>
      <c r="D67" s="48"/>
      <c r="E67" s="48"/>
      <c r="F67" s="48"/>
      <c r="G67" s="48"/>
      <c r="H67" s="48"/>
      <c r="I67" s="48"/>
      <c r="J67" s="46"/>
      <c r="K67" s="46"/>
    </row>
    <row r="68" spans="1:11" ht="12">
      <c r="A68" s="46"/>
      <c r="B68" s="46"/>
      <c r="C68" s="46"/>
      <c r="D68" s="46"/>
      <c r="E68" s="46"/>
      <c r="F68" s="46"/>
      <c r="G68" s="46"/>
      <c r="H68" s="46"/>
      <c r="I68" s="46"/>
      <c r="J68"/>
      <c r="K68" s="46"/>
    </row>
    <row r="69" spans="1:11" ht="12">
      <c r="A69" s="46"/>
      <c r="B69" s="46"/>
      <c r="C69" s="46"/>
      <c r="D69" s="46"/>
      <c r="E69" s="46"/>
      <c r="F69" s="46"/>
      <c r="G69" s="46"/>
      <c r="H69" s="46"/>
      <c r="I69" s="46"/>
      <c r="J69" s="46"/>
      <c r="K69" s="46"/>
    </row>
  </sheetData>
  <sheetProtection password="CE88" sheet="1"/>
  <mergeCells count="47">
    <mergeCell ref="I19:J19"/>
    <mergeCell ref="I40:J40"/>
    <mergeCell ref="B41:F41"/>
    <mergeCell ref="G41:H41"/>
    <mergeCell ref="I41:K41"/>
    <mergeCell ref="B19:F19"/>
    <mergeCell ref="G19:H19"/>
    <mergeCell ref="G20:H20"/>
    <mergeCell ref="G27:H27"/>
    <mergeCell ref="I27:K27"/>
    <mergeCell ref="G26:H26"/>
    <mergeCell ref="I26:J26"/>
    <mergeCell ref="B38:K38"/>
    <mergeCell ref="B27:F27"/>
    <mergeCell ref="B21:K21"/>
    <mergeCell ref="B20:F20"/>
    <mergeCell ref="B28:K28"/>
    <mergeCell ref="B39:K39"/>
    <mergeCell ref="I14:J14"/>
    <mergeCell ref="A44:K44"/>
    <mergeCell ref="A45:K48"/>
    <mergeCell ref="B17:K17"/>
    <mergeCell ref="B18:K18"/>
    <mergeCell ref="I34:K34"/>
    <mergeCell ref="B35:K35"/>
    <mergeCell ref="B42:K42"/>
    <mergeCell ref="I20:K20"/>
    <mergeCell ref="A50:G50"/>
    <mergeCell ref="B40:F40"/>
    <mergeCell ref="G40:H40"/>
    <mergeCell ref="B25:K25"/>
    <mergeCell ref="B26:F26"/>
    <mergeCell ref="J1:K1"/>
    <mergeCell ref="B32:K32"/>
    <mergeCell ref="B34:F34"/>
    <mergeCell ref="G34:H34"/>
    <mergeCell ref="B30:K30"/>
    <mergeCell ref="I3:K3"/>
    <mergeCell ref="A8:K8"/>
    <mergeCell ref="A9:K9"/>
    <mergeCell ref="B31:K31"/>
    <mergeCell ref="B33:F33"/>
    <mergeCell ref="G33:H33"/>
    <mergeCell ref="I33:J33"/>
    <mergeCell ref="B24:K24"/>
    <mergeCell ref="I13:J13"/>
    <mergeCell ref="C14:E14"/>
  </mergeCells>
  <printOptions horizontalCentered="1" verticalCentered="1"/>
  <pageMargins left="0.3937007874015748" right="0.3937007874015748" top="0.5118110236220472" bottom="0.3937007874015748" header="0.5118110236220472" footer="0.5118110236220472"/>
  <pageSetup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M78"/>
  <sheetViews>
    <sheetView showGridLines="0" showZeros="0" zoomScale="75" zoomScaleNormal="75" zoomScalePageLayoutView="0" workbookViewId="0" topLeftCell="A55">
      <selection activeCell="A1" sqref="A1"/>
    </sheetView>
  </sheetViews>
  <sheetFormatPr defaultColWidth="9.00390625" defaultRowHeight="12.75"/>
  <cols>
    <col min="1" max="1" width="23.875" style="51" customWidth="1"/>
    <col min="2" max="2" width="4.875" style="51" customWidth="1"/>
    <col min="3" max="3" width="19.25390625" style="52" customWidth="1"/>
    <col min="4" max="4" width="93.625" style="52" customWidth="1"/>
    <col min="5" max="5" width="18.00390625" style="52" customWidth="1"/>
    <col min="6" max="6" width="9.375" style="52" customWidth="1"/>
    <col min="7" max="7" width="10.75390625" style="52" customWidth="1"/>
    <col min="8" max="8" width="11.00390625" style="53" customWidth="1"/>
    <col min="9" max="9" width="18.75390625" style="52" customWidth="1"/>
    <col min="10" max="10" width="12.875" style="54" customWidth="1"/>
    <col min="11" max="11" width="12.375" style="54" customWidth="1"/>
    <col min="12" max="12" width="10.125" style="52" customWidth="1"/>
    <col min="13" max="16384" width="9.125" style="52" customWidth="1"/>
  </cols>
  <sheetData>
    <row r="1" spans="1:11" ht="21" customHeight="1">
      <c r="A1" s="55"/>
      <c r="B1" s="55"/>
      <c r="C1" s="56" t="s">
        <v>32</v>
      </c>
      <c r="D1" s="151"/>
      <c r="E1" s="151"/>
      <c r="F1" s="151"/>
      <c r="G1" s="151" t="s">
        <v>103</v>
      </c>
      <c r="H1" s="275">
        <f>ヘッダ!J1</f>
        <v>0</v>
      </c>
      <c r="I1" s="276"/>
      <c r="J1" s="190"/>
      <c r="K1" s="190"/>
    </row>
    <row r="2" spans="1:11" ht="18" customHeight="1" thickBot="1">
      <c r="A2" s="55"/>
      <c r="B2" s="55"/>
      <c r="C2" s="59"/>
      <c r="D2" s="57"/>
      <c r="E2" s="60"/>
      <c r="F2" s="61"/>
      <c r="G2" s="62" t="s">
        <v>33</v>
      </c>
      <c r="H2" s="277">
        <f>ヘッダ!I3</f>
        <v>0</v>
      </c>
      <c r="I2" s="277"/>
      <c r="J2" s="58"/>
      <c r="K2" s="58"/>
    </row>
    <row r="3" spans="1:11" ht="18" customHeight="1" thickTop="1">
      <c r="A3" s="55"/>
      <c r="B3" s="55"/>
      <c r="C3" s="59"/>
      <c r="D3" s="57"/>
      <c r="E3" s="60"/>
      <c r="F3" s="61"/>
      <c r="G3" s="61"/>
      <c r="H3" s="58"/>
      <c r="I3" s="58"/>
      <c r="J3" s="58"/>
      <c r="K3" s="58"/>
    </row>
    <row r="4" spans="1:11" ht="18" customHeight="1">
      <c r="A4" s="189" t="s">
        <v>158</v>
      </c>
      <c r="B4" s="55"/>
      <c r="C4" s="59"/>
      <c r="D4" s="57"/>
      <c r="E4" s="145" t="s">
        <v>39</v>
      </c>
      <c r="F4" s="145" t="s">
        <v>40</v>
      </c>
      <c r="G4" s="61"/>
      <c r="H4" s="58"/>
      <c r="I4" s="58"/>
      <c r="J4" s="58"/>
      <c r="K4" s="58"/>
    </row>
    <row r="5" spans="1:11" ht="18" customHeight="1">
      <c r="A5" s="55"/>
      <c r="B5" s="55"/>
      <c r="C5" s="59"/>
      <c r="D5" s="57"/>
      <c r="E5" s="146" t="s">
        <v>57</v>
      </c>
      <c r="F5" s="147"/>
      <c r="G5" s="61"/>
      <c r="H5" s="58"/>
      <c r="I5" s="58"/>
      <c r="J5" s="58"/>
      <c r="K5" s="58"/>
    </row>
    <row r="6" spans="1:13" ht="18" customHeight="1">
      <c r="A6" s="55"/>
      <c r="B6" s="55"/>
      <c r="C6" s="59"/>
      <c r="D6" s="57"/>
      <c r="E6" s="146" t="s">
        <v>44</v>
      </c>
      <c r="F6" s="147"/>
      <c r="G6" s="61"/>
      <c r="H6" s="58"/>
      <c r="I6" s="58"/>
      <c r="J6" s="58"/>
      <c r="K6" s="58"/>
      <c r="M6" s="118"/>
    </row>
    <row r="7" spans="1:11" ht="18" customHeight="1">
      <c r="A7" s="55"/>
      <c r="B7" s="55"/>
      <c r="C7" s="59"/>
      <c r="D7" s="57"/>
      <c r="E7" s="146" t="s">
        <v>59</v>
      </c>
      <c r="F7" s="147"/>
      <c r="G7" s="61"/>
      <c r="H7" s="58"/>
      <c r="I7" s="58"/>
      <c r="J7" s="58"/>
      <c r="K7" s="58"/>
    </row>
    <row r="8" spans="3:8" ht="27" customHeight="1">
      <c r="C8" s="63"/>
      <c r="E8" s="148" t="s">
        <v>55</v>
      </c>
      <c r="F8" s="147"/>
      <c r="G8" s="64"/>
      <c r="H8" s="65"/>
    </row>
    <row r="9" spans="3:8" ht="27" customHeight="1">
      <c r="C9" s="63"/>
      <c r="E9" s="149" t="s">
        <v>56</v>
      </c>
      <c r="F9" s="150"/>
      <c r="G9" s="64"/>
      <c r="H9" s="65"/>
    </row>
    <row r="11" spans="1:11" s="57" customFormat="1" ht="33.75" customHeight="1" thickBot="1">
      <c r="A11" s="109"/>
      <c r="B11" s="151"/>
      <c r="C11" s="70" t="s">
        <v>79</v>
      </c>
      <c r="D11" s="124"/>
      <c r="E11" s="125"/>
      <c r="F11" s="153"/>
      <c r="G11" s="153"/>
      <c r="H11" s="154"/>
      <c r="I11" s="128"/>
      <c r="J11" s="155"/>
      <c r="K11" s="155"/>
    </row>
    <row r="12" spans="1:11" ht="20.25" customHeight="1" thickBot="1">
      <c r="A12" s="66" t="s">
        <v>34</v>
      </c>
      <c r="B12" s="72"/>
      <c r="C12" s="73" t="s">
        <v>35</v>
      </c>
      <c r="D12" s="74" t="s">
        <v>36</v>
      </c>
      <c r="E12" s="74" t="s">
        <v>37</v>
      </c>
      <c r="F12" s="74" t="s">
        <v>38</v>
      </c>
      <c r="G12" s="67" t="s">
        <v>39</v>
      </c>
      <c r="H12" s="74" t="s">
        <v>40</v>
      </c>
      <c r="I12" s="75" t="s">
        <v>41</v>
      </c>
      <c r="J12" s="68" t="s">
        <v>42</v>
      </c>
      <c r="K12" s="69" t="s">
        <v>43</v>
      </c>
    </row>
    <row r="13" spans="1:11" s="57" customFormat="1" ht="27" customHeight="1">
      <c r="A13" s="97"/>
      <c r="B13" s="76"/>
      <c r="C13" s="77" t="s">
        <v>60</v>
      </c>
      <c r="D13" s="78" t="s">
        <v>70</v>
      </c>
      <c r="E13" s="79">
        <v>78000</v>
      </c>
      <c r="F13" s="80"/>
      <c r="G13" s="80" t="s">
        <v>44</v>
      </c>
      <c r="H13" s="81">
        <f>$F$6</f>
        <v>0</v>
      </c>
      <c r="I13" s="82">
        <f>IF(H13=0,E13*F13,E13*F13*H13)</f>
        <v>0</v>
      </c>
      <c r="J13" s="83"/>
      <c r="K13" s="84"/>
    </row>
    <row r="14" spans="1:11" s="57" customFormat="1" ht="27" customHeight="1">
      <c r="A14" s="229"/>
      <c r="B14" s="220"/>
      <c r="C14" s="230" t="s">
        <v>61</v>
      </c>
      <c r="D14" s="93" t="s">
        <v>71</v>
      </c>
      <c r="E14" s="130">
        <v>162000</v>
      </c>
      <c r="F14" s="131"/>
      <c r="G14" s="131" t="s">
        <v>58</v>
      </c>
      <c r="H14" s="132">
        <f>$F$6</f>
        <v>0</v>
      </c>
      <c r="I14" s="133">
        <f>IF(H14=0,E14*F14,E14*F14*H14)</f>
        <v>0</v>
      </c>
      <c r="J14" s="174"/>
      <c r="K14" s="95"/>
    </row>
    <row r="15" spans="1:11" s="57" customFormat="1" ht="27" customHeight="1">
      <c r="A15" s="219"/>
      <c r="B15" s="220"/>
      <c r="C15" s="221" t="s">
        <v>62</v>
      </c>
      <c r="D15" s="222" t="s">
        <v>72</v>
      </c>
      <c r="E15" s="223">
        <v>222000</v>
      </c>
      <c r="F15" s="224"/>
      <c r="G15" s="224" t="s">
        <v>58</v>
      </c>
      <c r="H15" s="225">
        <f>$F$6</f>
        <v>0</v>
      </c>
      <c r="I15" s="226">
        <f>IF(H15=0,E15*F15,E15*F15*H15)</f>
        <v>0</v>
      </c>
      <c r="J15" s="227"/>
      <c r="K15" s="228"/>
    </row>
    <row r="16" spans="1:11" s="57" customFormat="1" ht="27" customHeight="1" thickBot="1">
      <c r="A16" s="215"/>
      <c r="B16" s="99"/>
      <c r="C16" s="96" t="s">
        <v>107</v>
      </c>
      <c r="D16" s="216" t="s">
        <v>114</v>
      </c>
      <c r="E16" s="100">
        <v>78000</v>
      </c>
      <c r="F16" s="101"/>
      <c r="G16" s="101"/>
      <c r="H16" s="102">
        <f>$F$8</f>
        <v>0</v>
      </c>
      <c r="I16" s="103">
        <f>IF(H16=0,E16*F16,E16*F16*H16)</f>
        <v>0</v>
      </c>
      <c r="J16" s="217"/>
      <c r="K16" s="218"/>
    </row>
    <row r="17" spans="1:11" s="57" customFormat="1" ht="27" customHeight="1" thickBot="1">
      <c r="A17" s="109"/>
      <c r="B17" s="151"/>
      <c r="C17" s="152"/>
      <c r="D17" s="124" t="s">
        <v>115</v>
      </c>
      <c r="E17" s="125"/>
      <c r="F17" s="153"/>
      <c r="G17" s="153"/>
      <c r="H17" s="154"/>
      <c r="I17" s="128"/>
      <c r="J17" s="155"/>
      <c r="K17" s="155"/>
    </row>
    <row r="18" spans="6:9" ht="14.25">
      <c r="F18" s="161"/>
      <c r="G18" s="162"/>
      <c r="H18" s="163"/>
      <c r="I18" s="164"/>
    </row>
    <row r="19" spans="6:9" ht="17.25">
      <c r="F19" s="273" t="s">
        <v>6</v>
      </c>
      <c r="G19" s="273"/>
      <c r="H19" s="127"/>
      <c r="I19" s="165">
        <f>SUM(I13:I14:I15)</f>
        <v>0</v>
      </c>
    </row>
    <row r="20" spans="6:9" ht="15" thickBot="1">
      <c r="F20" s="166"/>
      <c r="G20" s="167"/>
      <c r="H20" s="168"/>
      <c r="I20" s="169"/>
    </row>
    <row r="21" spans="6:9" ht="18" thickBot="1">
      <c r="F21" s="274" t="s">
        <v>53</v>
      </c>
      <c r="G21" s="274"/>
      <c r="H21" s="170"/>
      <c r="I21" s="171"/>
    </row>
    <row r="22" spans="6:9" ht="18" thickBot="1">
      <c r="F22" s="274"/>
      <c r="G22" s="274"/>
      <c r="H22" s="170"/>
      <c r="I22" s="171">
        <f>SUM(I16)</f>
        <v>0</v>
      </c>
    </row>
    <row r="23" spans="6:9" ht="18" thickBot="1">
      <c r="F23" s="274"/>
      <c r="G23" s="274"/>
      <c r="H23" s="172"/>
      <c r="I23" s="173"/>
    </row>
    <row r="24" spans="1:11" s="57" customFormat="1" ht="33.75" customHeight="1" thickBot="1">
      <c r="A24" s="109"/>
      <c r="B24" s="151"/>
      <c r="C24" s="70" t="s">
        <v>69</v>
      </c>
      <c r="D24" s="124"/>
      <c r="E24" s="125"/>
      <c r="F24" s="153"/>
      <c r="G24" s="153"/>
      <c r="H24" s="154"/>
      <c r="I24" s="128"/>
      <c r="J24" s="155"/>
      <c r="K24" s="155"/>
    </row>
    <row r="25" spans="1:11" ht="20.25" customHeight="1" thickBot="1">
      <c r="A25" s="66" t="s">
        <v>34</v>
      </c>
      <c r="B25" s="72"/>
      <c r="C25" s="73" t="s">
        <v>35</v>
      </c>
      <c r="D25" s="74" t="s">
        <v>36</v>
      </c>
      <c r="E25" s="74" t="s">
        <v>37</v>
      </c>
      <c r="F25" s="74" t="s">
        <v>38</v>
      </c>
      <c r="G25" s="67" t="s">
        <v>39</v>
      </c>
      <c r="H25" s="74" t="s">
        <v>40</v>
      </c>
      <c r="I25" s="75" t="s">
        <v>41</v>
      </c>
      <c r="J25" s="68" t="s">
        <v>42</v>
      </c>
      <c r="K25" s="69" t="s">
        <v>43</v>
      </c>
    </row>
    <row r="26" spans="1:11" s="57" customFormat="1" ht="27" customHeight="1">
      <c r="A26" s="231"/>
      <c r="B26" s="76"/>
      <c r="C26" s="77" t="s">
        <v>73</v>
      </c>
      <c r="D26" s="78" t="s">
        <v>75</v>
      </c>
      <c r="E26" s="79">
        <v>198000</v>
      </c>
      <c r="F26" s="80"/>
      <c r="G26" s="80" t="s">
        <v>44</v>
      </c>
      <c r="H26" s="81">
        <f>$F$6</f>
        <v>0</v>
      </c>
      <c r="I26" s="82">
        <f>IF(H26=0,E26*F26,E26*F26*H26)</f>
        <v>0</v>
      </c>
      <c r="J26" s="83"/>
      <c r="K26" s="84"/>
    </row>
    <row r="27" spans="1:11" s="57" customFormat="1" ht="27" customHeight="1">
      <c r="A27" s="176"/>
      <c r="B27" s="177"/>
      <c r="C27" s="178" t="s">
        <v>64</v>
      </c>
      <c r="D27" s="179" t="s">
        <v>74</v>
      </c>
      <c r="E27" s="180">
        <v>480000</v>
      </c>
      <c r="F27" s="131"/>
      <c r="G27" s="131" t="s">
        <v>58</v>
      </c>
      <c r="H27" s="132">
        <f>$F$6</f>
        <v>0</v>
      </c>
      <c r="I27" s="133">
        <f>IF(H27=0,E27*F27,E27*F27*H27)</f>
        <v>0</v>
      </c>
      <c r="J27" s="175"/>
      <c r="K27" s="95"/>
    </row>
    <row r="28" spans="1:11" s="57" customFormat="1" ht="27" customHeight="1">
      <c r="A28" s="156"/>
      <c r="B28" s="232"/>
      <c r="C28" s="157" t="s">
        <v>63</v>
      </c>
      <c r="D28" s="158" t="s">
        <v>76</v>
      </c>
      <c r="E28" s="130">
        <v>690000</v>
      </c>
      <c r="F28" s="94"/>
      <c r="G28" s="94" t="s">
        <v>58</v>
      </c>
      <c r="H28" s="132">
        <f>$F$6</f>
        <v>0</v>
      </c>
      <c r="I28" s="133">
        <f>IF(H28=0,E28*F28,E28*F28*H28)</f>
        <v>0</v>
      </c>
      <c r="J28" s="159"/>
      <c r="K28" s="160"/>
    </row>
    <row r="29" spans="1:11" s="57" customFormat="1" ht="27" customHeight="1" thickBot="1">
      <c r="A29" s="98"/>
      <c r="B29" s="99"/>
      <c r="C29" s="85" t="s">
        <v>65</v>
      </c>
      <c r="D29" s="86" t="s">
        <v>116</v>
      </c>
      <c r="E29" s="100">
        <v>198000</v>
      </c>
      <c r="F29" s="101"/>
      <c r="G29" s="101"/>
      <c r="H29" s="102">
        <f>$F$8</f>
        <v>0</v>
      </c>
      <c r="I29" s="103">
        <f>IF(H29=0,E29*F29,E29*F29*H29)</f>
        <v>0</v>
      </c>
      <c r="J29" s="91"/>
      <c r="K29" s="104"/>
    </row>
    <row r="30" spans="1:11" s="57" customFormat="1" ht="27" customHeight="1" thickBot="1">
      <c r="A30" s="109"/>
      <c r="B30" s="151"/>
      <c r="C30" s="152"/>
      <c r="D30" s="124" t="s">
        <v>117</v>
      </c>
      <c r="E30" s="125"/>
      <c r="F30" s="153"/>
      <c r="G30" s="153"/>
      <c r="H30" s="154"/>
      <c r="I30" s="128"/>
      <c r="J30" s="155"/>
      <c r="K30" s="155"/>
    </row>
    <row r="31" spans="6:9" ht="14.25">
      <c r="F31" s="161"/>
      <c r="G31" s="162"/>
      <c r="H31" s="163"/>
      <c r="I31" s="164"/>
    </row>
    <row r="32" spans="6:9" ht="17.25">
      <c r="F32" s="273" t="s">
        <v>6</v>
      </c>
      <c r="G32" s="273"/>
      <c r="H32" s="127"/>
      <c r="I32" s="165">
        <f>SUM(I26:I27:I28)</f>
        <v>0</v>
      </c>
    </row>
    <row r="33" spans="6:9" ht="15" thickBot="1">
      <c r="F33" s="166"/>
      <c r="G33" s="167"/>
      <c r="H33" s="168"/>
      <c r="I33" s="169"/>
    </row>
    <row r="34" spans="6:9" ht="18" thickBot="1">
      <c r="F34" s="274" t="s">
        <v>53</v>
      </c>
      <c r="G34" s="274"/>
      <c r="H34" s="170"/>
      <c r="I34" s="171"/>
    </row>
    <row r="35" spans="6:9" ht="18" thickBot="1">
      <c r="F35" s="274"/>
      <c r="G35" s="274"/>
      <c r="H35" s="170"/>
      <c r="I35" s="171">
        <f>SUM(I29)</f>
        <v>0</v>
      </c>
    </row>
    <row r="36" spans="6:9" ht="18" thickBot="1">
      <c r="F36" s="274"/>
      <c r="G36" s="274"/>
      <c r="H36" s="172"/>
      <c r="I36" s="173"/>
    </row>
    <row r="38" spans="1:11" s="57" customFormat="1" ht="33.75" customHeight="1" thickBot="1">
      <c r="A38" s="109"/>
      <c r="B38" s="151"/>
      <c r="C38" s="70" t="s">
        <v>137</v>
      </c>
      <c r="D38" s="124"/>
      <c r="E38" s="125"/>
      <c r="F38" s="153"/>
      <c r="G38" s="153"/>
      <c r="H38" s="154"/>
      <c r="I38" s="128"/>
      <c r="J38" s="155"/>
      <c r="K38" s="155"/>
    </row>
    <row r="39" spans="1:11" ht="20.25" customHeight="1" thickBot="1">
      <c r="A39" s="66" t="s">
        <v>34</v>
      </c>
      <c r="B39" s="72"/>
      <c r="C39" s="73" t="s">
        <v>35</v>
      </c>
      <c r="D39" s="74" t="s">
        <v>36</v>
      </c>
      <c r="E39" s="74" t="s">
        <v>37</v>
      </c>
      <c r="F39" s="74" t="s">
        <v>38</v>
      </c>
      <c r="G39" s="67" t="s">
        <v>39</v>
      </c>
      <c r="H39" s="74" t="s">
        <v>40</v>
      </c>
      <c r="I39" s="75" t="s">
        <v>41</v>
      </c>
      <c r="J39" s="68" t="s">
        <v>42</v>
      </c>
      <c r="K39" s="69" t="s">
        <v>43</v>
      </c>
    </row>
    <row r="40" spans="1:11" s="57" customFormat="1" ht="27" customHeight="1">
      <c r="A40" s="97"/>
      <c r="B40" s="76"/>
      <c r="C40" s="236" t="s">
        <v>119</v>
      </c>
      <c r="D40" s="78" t="s">
        <v>122</v>
      </c>
      <c r="E40" s="79">
        <v>57000</v>
      </c>
      <c r="F40" s="80"/>
      <c r="G40" s="80" t="s">
        <v>44</v>
      </c>
      <c r="H40" s="81">
        <f>$F$6</f>
        <v>0</v>
      </c>
      <c r="I40" s="82">
        <f>IF(H40=0,E40*F40,E40*F40*H40)</f>
        <v>0</v>
      </c>
      <c r="J40" s="83"/>
      <c r="K40" s="84"/>
    </row>
    <row r="41" spans="1:11" s="57" customFormat="1" ht="27" customHeight="1">
      <c r="A41" s="229"/>
      <c r="B41" s="220"/>
      <c r="C41" s="230" t="s">
        <v>120</v>
      </c>
      <c r="D41" s="93" t="s">
        <v>123</v>
      </c>
      <c r="E41" s="130">
        <v>117000</v>
      </c>
      <c r="F41" s="131"/>
      <c r="G41" s="131" t="s">
        <v>58</v>
      </c>
      <c r="H41" s="132">
        <f>$F$6</f>
        <v>0</v>
      </c>
      <c r="I41" s="133">
        <f>IF(H41=0,E41*F41,E41*F41*H41)</f>
        <v>0</v>
      </c>
      <c r="J41" s="174"/>
      <c r="K41" s="95"/>
    </row>
    <row r="42" spans="1:11" s="57" customFormat="1" ht="27" customHeight="1">
      <c r="A42" s="219"/>
      <c r="B42" s="220"/>
      <c r="C42" s="221" t="s">
        <v>121</v>
      </c>
      <c r="D42" s="222" t="s">
        <v>124</v>
      </c>
      <c r="E42" s="223">
        <v>159000</v>
      </c>
      <c r="F42" s="224"/>
      <c r="G42" s="224" t="s">
        <v>58</v>
      </c>
      <c r="H42" s="225">
        <f>$F$6</f>
        <v>0</v>
      </c>
      <c r="I42" s="226">
        <f>IF(H42=0,E42*F42,E42*F42*H42)</f>
        <v>0</v>
      </c>
      <c r="J42" s="227"/>
      <c r="K42" s="228"/>
    </row>
    <row r="43" spans="1:11" s="57" customFormat="1" ht="27" customHeight="1" thickBot="1">
      <c r="A43" s="215"/>
      <c r="B43" s="99"/>
      <c r="C43" s="96" t="s">
        <v>131</v>
      </c>
      <c r="D43" s="216" t="s">
        <v>132</v>
      </c>
      <c r="E43" s="100">
        <v>57000</v>
      </c>
      <c r="F43" s="101"/>
      <c r="G43" s="101" t="s">
        <v>58</v>
      </c>
      <c r="H43" s="102">
        <f>$F$6</f>
        <v>0</v>
      </c>
      <c r="I43" s="103">
        <f>IF(H43=0,E43*F43,E43*F43*H43)</f>
        <v>0</v>
      </c>
      <c r="J43" s="217"/>
      <c r="K43" s="218"/>
    </row>
    <row r="44" spans="1:11" s="57" customFormat="1" ht="27" customHeight="1" thickBot="1">
      <c r="A44" s="109"/>
      <c r="B44" s="151"/>
      <c r="C44" s="152"/>
      <c r="D44" s="124" t="s">
        <v>117</v>
      </c>
      <c r="E44" s="125"/>
      <c r="F44" s="153"/>
      <c r="G44" s="153"/>
      <c r="H44" s="154"/>
      <c r="I44" s="128"/>
      <c r="J44" s="155"/>
      <c r="K44" s="155"/>
    </row>
    <row r="45" spans="6:9" ht="14.25">
      <c r="F45" s="161"/>
      <c r="G45" s="162"/>
      <c r="H45" s="163"/>
      <c r="I45" s="164"/>
    </row>
    <row r="46" spans="6:9" ht="17.25">
      <c r="F46" s="273" t="s">
        <v>135</v>
      </c>
      <c r="G46" s="273"/>
      <c r="H46" s="127"/>
      <c r="I46" s="165">
        <f>SUM(I40:I41:I42:I43)</f>
        <v>0</v>
      </c>
    </row>
    <row r="47" spans="6:9" ht="15" thickBot="1">
      <c r="F47" s="166"/>
      <c r="G47" s="167"/>
      <c r="H47" s="168"/>
      <c r="I47" s="169"/>
    </row>
    <row r="48" spans="1:11" s="57" customFormat="1" ht="33.75" customHeight="1" thickBot="1">
      <c r="A48" s="109"/>
      <c r="B48" s="151"/>
      <c r="C48" s="70" t="s">
        <v>138</v>
      </c>
      <c r="D48" s="124"/>
      <c r="E48" s="125"/>
      <c r="F48" s="153"/>
      <c r="G48" s="153"/>
      <c r="H48" s="154"/>
      <c r="I48" s="128"/>
      <c r="J48" s="155"/>
      <c r="K48" s="155"/>
    </row>
    <row r="49" spans="1:11" ht="20.25" customHeight="1" thickBot="1">
      <c r="A49" s="66" t="s">
        <v>34</v>
      </c>
      <c r="B49" s="72"/>
      <c r="C49" s="73" t="s">
        <v>35</v>
      </c>
      <c r="D49" s="74" t="s">
        <v>36</v>
      </c>
      <c r="E49" s="74" t="s">
        <v>37</v>
      </c>
      <c r="F49" s="74" t="s">
        <v>38</v>
      </c>
      <c r="G49" s="67" t="s">
        <v>39</v>
      </c>
      <c r="H49" s="74" t="s">
        <v>40</v>
      </c>
      <c r="I49" s="75" t="s">
        <v>41</v>
      </c>
      <c r="J49" s="68" t="s">
        <v>42</v>
      </c>
      <c r="K49" s="69" t="s">
        <v>43</v>
      </c>
    </row>
    <row r="50" spans="1:11" s="57" customFormat="1" ht="27" customHeight="1">
      <c r="A50" s="231"/>
      <c r="B50" s="76"/>
      <c r="C50" s="77" t="s">
        <v>125</v>
      </c>
      <c r="D50" s="78" t="s">
        <v>128</v>
      </c>
      <c r="E50" s="79">
        <v>147000</v>
      </c>
      <c r="F50" s="80"/>
      <c r="G50" s="80" t="s">
        <v>44</v>
      </c>
      <c r="H50" s="81">
        <f>$F$6</f>
        <v>0</v>
      </c>
      <c r="I50" s="82">
        <f>IF(H50=0,E50*F50,E50*F50*H50)</f>
        <v>0</v>
      </c>
      <c r="J50" s="83"/>
      <c r="K50" s="84"/>
    </row>
    <row r="51" spans="1:11" s="57" customFormat="1" ht="27" customHeight="1">
      <c r="A51" s="176"/>
      <c r="B51" s="177"/>
      <c r="C51" s="178" t="s">
        <v>126</v>
      </c>
      <c r="D51" s="179" t="s">
        <v>129</v>
      </c>
      <c r="E51" s="180">
        <v>345000</v>
      </c>
      <c r="F51" s="131"/>
      <c r="G51" s="131" t="s">
        <v>58</v>
      </c>
      <c r="H51" s="132">
        <f>$F$6</f>
        <v>0</v>
      </c>
      <c r="I51" s="133">
        <f>IF(H51=0,E51*F51,E51*F51*H51)</f>
        <v>0</v>
      </c>
      <c r="J51" s="175"/>
      <c r="K51" s="95"/>
    </row>
    <row r="52" spans="1:11" s="57" customFormat="1" ht="27" customHeight="1">
      <c r="A52" s="156"/>
      <c r="B52" s="232"/>
      <c r="C52" s="157" t="s">
        <v>127</v>
      </c>
      <c r="D52" s="158" t="s">
        <v>130</v>
      </c>
      <c r="E52" s="130">
        <v>495000</v>
      </c>
      <c r="F52" s="94"/>
      <c r="G52" s="94" t="s">
        <v>58</v>
      </c>
      <c r="H52" s="132">
        <f>$F$6</f>
        <v>0</v>
      </c>
      <c r="I52" s="133">
        <f>IF(H52=0,E52*F52,E52*F52*H52)</f>
        <v>0</v>
      </c>
      <c r="J52" s="159"/>
      <c r="K52" s="160"/>
    </row>
    <row r="53" spans="1:11" s="57" customFormat="1" ht="27" customHeight="1" thickBot="1">
      <c r="A53" s="98"/>
      <c r="B53" s="99"/>
      <c r="C53" s="85" t="s">
        <v>133</v>
      </c>
      <c r="D53" s="86" t="s">
        <v>134</v>
      </c>
      <c r="E53" s="100">
        <v>147000</v>
      </c>
      <c r="F53" s="101"/>
      <c r="G53" s="101" t="s">
        <v>58</v>
      </c>
      <c r="H53" s="102">
        <f>$F$6</f>
        <v>0</v>
      </c>
      <c r="I53" s="103">
        <f>IF(H53=0,E53*F53,E53*F53*H53)</f>
        <v>0</v>
      </c>
      <c r="J53" s="91"/>
      <c r="K53" s="104"/>
    </row>
    <row r="54" spans="1:11" s="57" customFormat="1" ht="27" customHeight="1" thickBot="1">
      <c r="A54" s="109"/>
      <c r="B54" s="151"/>
      <c r="C54" s="152"/>
      <c r="D54" s="124" t="s">
        <v>117</v>
      </c>
      <c r="E54" s="125"/>
      <c r="F54" s="153"/>
      <c r="G54" s="153"/>
      <c r="H54" s="154"/>
      <c r="I54" s="128"/>
      <c r="J54" s="155"/>
      <c r="K54" s="155"/>
    </row>
    <row r="55" spans="6:9" ht="14.25">
      <c r="F55" s="161"/>
      <c r="G55" s="162"/>
      <c r="H55" s="163"/>
      <c r="I55" s="164"/>
    </row>
    <row r="56" spans="6:9" ht="18" thickBot="1">
      <c r="F56" s="273" t="s">
        <v>135</v>
      </c>
      <c r="G56" s="273"/>
      <c r="H56" s="127"/>
      <c r="I56" s="165">
        <f>SUM(I50:I51:I52:I53)</f>
        <v>0</v>
      </c>
    </row>
    <row r="57" spans="6:9" ht="15" thickBot="1">
      <c r="F57" s="166"/>
      <c r="G57" s="167"/>
      <c r="H57" s="168"/>
      <c r="I57" s="169"/>
    </row>
    <row r="59" spans="1:11" s="57" customFormat="1" ht="33.75" customHeight="1" thickBot="1">
      <c r="A59" s="109"/>
      <c r="B59" s="151"/>
      <c r="C59" s="70" t="s">
        <v>139</v>
      </c>
      <c r="D59" s="124"/>
      <c r="E59" s="125"/>
      <c r="F59" s="153"/>
      <c r="G59" s="153"/>
      <c r="H59" s="154"/>
      <c r="I59" s="128"/>
      <c r="J59" s="155"/>
      <c r="K59" s="155"/>
    </row>
    <row r="60" spans="1:11" ht="20.25" customHeight="1" thickBot="1">
      <c r="A60" s="66" t="s">
        <v>34</v>
      </c>
      <c r="B60" s="72"/>
      <c r="C60" s="73" t="s">
        <v>35</v>
      </c>
      <c r="D60" s="74" t="s">
        <v>36</v>
      </c>
      <c r="E60" s="74" t="s">
        <v>37</v>
      </c>
      <c r="F60" s="74" t="s">
        <v>38</v>
      </c>
      <c r="G60" s="67" t="s">
        <v>39</v>
      </c>
      <c r="H60" s="74" t="s">
        <v>40</v>
      </c>
      <c r="I60" s="75" t="s">
        <v>41</v>
      </c>
      <c r="J60" s="68" t="s">
        <v>42</v>
      </c>
      <c r="K60" s="69" t="s">
        <v>43</v>
      </c>
    </row>
    <row r="61" spans="1:11" s="57" customFormat="1" ht="27" customHeight="1">
      <c r="A61" s="97"/>
      <c r="B61" s="76"/>
      <c r="C61" s="236" t="s">
        <v>141</v>
      </c>
      <c r="D61" s="78" t="s">
        <v>145</v>
      </c>
      <c r="E61" s="79">
        <v>57000</v>
      </c>
      <c r="F61" s="80"/>
      <c r="G61" s="80" t="s">
        <v>44</v>
      </c>
      <c r="H61" s="81">
        <f>$F$6</f>
        <v>0</v>
      </c>
      <c r="I61" s="82">
        <f>IF(H61=0,E61*F61,E61*F61*H61)</f>
        <v>0</v>
      </c>
      <c r="J61" s="83"/>
      <c r="K61" s="84"/>
    </row>
    <row r="62" spans="1:11" s="57" customFormat="1" ht="27" customHeight="1">
      <c r="A62" s="229"/>
      <c r="B62" s="220"/>
      <c r="C62" s="230" t="s">
        <v>142</v>
      </c>
      <c r="D62" s="93" t="s">
        <v>146</v>
      </c>
      <c r="E62" s="130">
        <v>117000</v>
      </c>
      <c r="F62" s="131"/>
      <c r="G62" s="131" t="s">
        <v>58</v>
      </c>
      <c r="H62" s="132">
        <f>$F$6</f>
        <v>0</v>
      </c>
      <c r="I62" s="133">
        <f>IF(H62=0,E62*F62,E62*F62*H62)</f>
        <v>0</v>
      </c>
      <c r="J62" s="174"/>
      <c r="K62" s="95"/>
    </row>
    <row r="63" spans="1:11" s="57" customFormat="1" ht="27" customHeight="1">
      <c r="A63" s="219"/>
      <c r="B63" s="220"/>
      <c r="C63" s="221" t="s">
        <v>143</v>
      </c>
      <c r="D63" s="222" t="s">
        <v>147</v>
      </c>
      <c r="E63" s="223">
        <v>159000</v>
      </c>
      <c r="F63" s="224"/>
      <c r="G63" s="224" t="s">
        <v>58</v>
      </c>
      <c r="H63" s="225">
        <f>$F$6</f>
        <v>0</v>
      </c>
      <c r="I63" s="226">
        <f>IF(H63=0,E63*F63,E63*F63*H63)</f>
        <v>0</v>
      </c>
      <c r="J63" s="227"/>
      <c r="K63" s="228"/>
    </row>
    <row r="64" spans="1:11" s="57" customFormat="1" ht="27" customHeight="1" thickBot="1">
      <c r="A64" s="215"/>
      <c r="B64" s="99"/>
      <c r="C64" s="96" t="s">
        <v>144</v>
      </c>
      <c r="D64" s="216" t="s">
        <v>148</v>
      </c>
      <c r="E64" s="100">
        <v>57000</v>
      </c>
      <c r="F64" s="101"/>
      <c r="G64" s="101" t="s">
        <v>58</v>
      </c>
      <c r="H64" s="102">
        <f>$F$6</f>
        <v>0</v>
      </c>
      <c r="I64" s="103">
        <f>IF(H64=0,E64*F64,E64*F64*H64)</f>
        <v>0</v>
      </c>
      <c r="J64" s="217"/>
      <c r="K64" s="218"/>
    </row>
    <row r="65" spans="1:11" s="57" customFormat="1" ht="27" customHeight="1" thickBot="1">
      <c r="A65" s="109"/>
      <c r="B65" s="151"/>
      <c r="C65" s="152"/>
      <c r="D65" s="124" t="s">
        <v>117</v>
      </c>
      <c r="E65" s="125"/>
      <c r="F65" s="153"/>
      <c r="G65" s="153"/>
      <c r="H65" s="154"/>
      <c r="I65" s="128"/>
      <c r="J65" s="155"/>
      <c r="K65" s="155"/>
    </row>
    <row r="66" spans="6:9" ht="14.25">
      <c r="F66" s="161"/>
      <c r="G66" s="162"/>
      <c r="H66" s="163"/>
      <c r="I66" s="164"/>
    </row>
    <row r="67" spans="6:9" ht="17.25">
      <c r="F67" s="273" t="s">
        <v>135</v>
      </c>
      <c r="G67" s="273"/>
      <c r="H67" s="127"/>
      <c r="I67" s="165">
        <f>SUM(I61:I62:I63:I64)</f>
        <v>0</v>
      </c>
    </row>
    <row r="68" spans="6:9" ht="15" thickBot="1">
      <c r="F68" s="166"/>
      <c r="G68" s="167"/>
      <c r="H68" s="168"/>
      <c r="I68" s="169"/>
    </row>
    <row r="69" spans="1:11" s="57" customFormat="1" ht="33.75" customHeight="1" thickBot="1">
      <c r="A69" s="109"/>
      <c r="B69" s="151"/>
      <c r="C69" s="70" t="s">
        <v>140</v>
      </c>
      <c r="D69" s="124"/>
      <c r="E69" s="125"/>
      <c r="F69" s="153"/>
      <c r="G69" s="153"/>
      <c r="H69" s="154"/>
      <c r="I69" s="128"/>
      <c r="J69" s="155"/>
      <c r="K69" s="155"/>
    </row>
    <row r="70" spans="1:11" ht="20.25" customHeight="1" thickBot="1">
      <c r="A70" s="66" t="s">
        <v>34</v>
      </c>
      <c r="B70" s="72"/>
      <c r="C70" s="73" t="s">
        <v>35</v>
      </c>
      <c r="D70" s="74" t="s">
        <v>36</v>
      </c>
      <c r="E70" s="74" t="s">
        <v>37</v>
      </c>
      <c r="F70" s="74" t="s">
        <v>38</v>
      </c>
      <c r="G70" s="67" t="s">
        <v>39</v>
      </c>
      <c r="H70" s="74" t="s">
        <v>40</v>
      </c>
      <c r="I70" s="75" t="s">
        <v>41</v>
      </c>
      <c r="J70" s="68" t="s">
        <v>42</v>
      </c>
      <c r="K70" s="69" t="s">
        <v>43</v>
      </c>
    </row>
    <row r="71" spans="1:11" s="57" customFormat="1" ht="27" customHeight="1">
      <c r="A71" s="231"/>
      <c r="B71" s="76"/>
      <c r="C71" s="77" t="s">
        <v>149</v>
      </c>
      <c r="D71" s="78" t="s">
        <v>153</v>
      </c>
      <c r="E71" s="79">
        <v>147000</v>
      </c>
      <c r="F71" s="80"/>
      <c r="G71" s="80" t="s">
        <v>44</v>
      </c>
      <c r="H71" s="81">
        <f>$F$6</f>
        <v>0</v>
      </c>
      <c r="I71" s="82">
        <f>IF(H71=0,E71*F71,E71*F71*H71)</f>
        <v>0</v>
      </c>
      <c r="J71" s="83"/>
      <c r="K71" s="84"/>
    </row>
    <row r="72" spans="1:11" s="57" customFormat="1" ht="27" customHeight="1">
      <c r="A72" s="176"/>
      <c r="B72" s="177"/>
      <c r="C72" s="178" t="s">
        <v>150</v>
      </c>
      <c r="D72" s="179" t="s">
        <v>154</v>
      </c>
      <c r="E72" s="180">
        <v>345000</v>
      </c>
      <c r="F72" s="131"/>
      <c r="G72" s="131" t="s">
        <v>58</v>
      </c>
      <c r="H72" s="132">
        <f>$F$6</f>
        <v>0</v>
      </c>
      <c r="I72" s="133">
        <f>IF(H72=0,E72*F72,E72*F72*H72)</f>
        <v>0</v>
      </c>
      <c r="J72" s="175"/>
      <c r="K72" s="95"/>
    </row>
    <row r="73" spans="1:11" s="57" customFormat="1" ht="27" customHeight="1">
      <c r="A73" s="156"/>
      <c r="B73" s="232"/>
      <c r="C73" s="157" t="s">
        <v>151</v>
      </c>
      <c r="D73" s="158" t="s">
        <v>155</v>
      </c>
      <c r="E73" s="130">
        <v>495000</v>
      </c>
      <c r="F73" s="94"/>
      <c r="G73" s="94" t="s">
        <v>58</v>
      </c>
      <c r="H73" s="132">
        <f>$F$6</f>
        <v>0</v>
      </c>
      <c r="I73" s="133">
        <f>IF(H73=0,E73*F73,E73*F73*H73)</f>
        <v>0</v>
      </c>
      <c r="J73" s="159"/>
      <c r="K73" s="160"/>
    </row>
    <row r="74" spans="1:11" s="57" customFormat="1" ht="27" customHeight="1" thickBot="1">
      <c r="A74" s="98"/>
      <c r="B74" s="99"/>
      <c r="C74" s="85" t="s">
        <v>152</v>
      </c>
      <c r="D74" s="86" t="s">
        <v>156</v>
      </c>
      <c r="E74" s="100">
        <v>147000</v>
      </c>
      <c r="F74" s="101"/>
      <c r="G74" s="101" t="s">
        <v>58</v>
      </c>
      <c r="H74" s="102">
        <f>$F$6</f>
        <v>0</v>
      </c>
      <c r="I74" s="103">
        <f>IF(H74=0,E74*F74,E74*F74*H74)</f>
        <v>0</v>
      </c>
      <c r="J74" s="91"/>
      <c r="K74" s="104"/>
    </row>
    <row r="75" spans="1:11" s="57" customFormat="1" ht="27" customHeight="1" thickBot="1">
      <c r="A75" s="109"/>
      <c r="B75" s="151"/>
      <c r="C75" s="152"/>
      <c r="D75" s="124" t="s">
        <v>117</v>
      </c>
      <c r="E75" s="125"/>
      <c r="F75" s="153"/>
      <c r="G75" s="153"/>
      <c r="H75" s="154"/>
      <c r="I75" s="128"/>
      <c r="J75" s="155"/>
      <c r="K75" s="155"/>
    </row>
    <row r="76" spans="6:9" ht="14.25">
      <c r="F76" s="161"/>
      <c r="G76" s="162"/>
      <c r="H76" s="163"/>
      <c r="I76" s="164"/>
    </row>
    <row r="77" spans="6:9" ht="17.25">
      <c r="F77" s="273" t="s">
        <v>135</v>
      </c>
      <c r="G77" s="273"/>
      <c r="H77" s="127"/>
      <c r="I77" s="165">
        <f>SUM(I71:I72:I73:I74)</f>
        <v>0</v>
      </c>
    </row>
    <row r="78" spans="6:9" ht="15" thickBot="1">
      <c r="F78" s="166"/>
      <c r="G78" s="167"/>
      <c r="H78" s="168"/>
      <c r="I78" s="169"/>
    </row>
  </sheetData>
  <sheetProtection password="CE88" sheet="1"/>
  <mergeCells count="10">
    <mergeCell ref="F67:G67"/>
    <mergeCell ref="F77:G77"/>
    <mergeCell ref="F56:G56"/>
    <mergeCell ref="F32:G32"/>
    <mergeCell ref="F34:G36"/>
    <mergeCell ref="H1:I1"/>
    <mergeCell ref="H2:I2"/>
    <mergeCell ref="F19:G19"/>
    <mergeCell ref="F21:G23"/>
    <mergeCell ref="F46:G46"/>
  </mergeCells>
  <printOptions/>
  <pageMargins left="0.7083333333333334" right="0.27569444444444446" top="0.27569444444444446" bottom="0.19652777777777777" header="0.5118055555555555" footer="0.5118055555555555"/>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showGridLines="0" showZeros="0" zoomScale="85" zoomScaleNormal="85" zoomScalePageLayoutView="0" workbookViewId="0" topLeftCell="A1">
      <selection activeCell="L36" sqref="L36"/>
    </sheetView>
  </sheetViews>
  <sheetFormatPr defaultColWidth="9.00390625" defaultRowHeight="12.75"/>
  <cols>
    <col min="1" max="1" width="19.625" style="114" customWidth="1"/>
    <col min="2" max="2" width="49.625" style="52" customWidth="1"/>
    <col min="3" max="3" width="23.00390625" style="52" customWidth="1"/>
    <col min="4" max="4" width="13.375" style="52" bestFit="1" customWidth="1"/>
    <col min="5" max="5" width="11.625" style="71" customWidth="1"/>
    <col min="6" max="6" width="11.625" style="52" customWidth="1"/>
    <col min="7" max="7" width="14.00390625" style="52" customWidth="1"/>
    <col min="8" max="8" width="12.00390625" style="54" customWidth="1"/>
    <col min="9" max="9" width="12.875" style="54" customWidth="1"/>
    <col min="10" max="16384" width="9.125" style="52" customWidth="1"/>
  </cols>
  <sheetData>
    <row r="1" spans="1:7" ht="28.5" customHeight="1">
      <c r="A1" s="115" t="s">
        <v>45</v>
      </c>
      <c r="B1" s="115"/>
      <c r="C1" s="115"/>
      <c r="D1" s="60"/>
      <c r="E1" s="151" t="s">
        <v>103</v>
      </c>
      <c r="F1" s="275">
        <f>ヘッダ!J1</f>
        <v>0</v>
      </c>
      <c r="G1" s="276"/>
    </row>
    <row r="2" spans="1:9" ht="28.5" customHeight="1" thickBot="1">
      <c r="A2" s="115"/>
      <c r="B2" s="116"/>
      <c r="C2" s="116"/>
      <c r="D2" s="117" t="s">
        <v>33</v>
      </c>
      <c r="E2" s="277">
        <f>ヘッダ!I3</f>
        <v>0</v>
      </c>
      <c r="F2" s="277"/>
      <c r="G2" s="277"/>
      <c r="H2" s="64"/>
      <c r="I2" s="64"/>
    </row>
    <row r="3" spans="1:9" ht="26.25" customHeight="1">
      <c r="A3" s="115"/>
      <c r="B3" s="116"/>
      <c r="C3" s="116"/>
      <c r="D3" s="118"/>
      <c r="E3" s="119"/>
      <c r="F3" s="120"/>
      <c r="G3" s="120"/>
      <c r="H3" s="64"/>
      <c r="I3" s="64"/>
    </row>
    <row r="4" spans="1:9" ht="18.75" customHeight="1">
      <c r="A4" s="121" t="s">
        <v>159</v>
      </c>
      <c r="B4" s="116"/>
      <c r="C4" s="116"/>
      <c r="D4" s="118"/>
      <c r="E4" s="119"/>
      <c r="F4" s="120"/>
      <c r="G4" s="120"/>
      <c r="H4" s="64"/>
      <c r="I4" s="64"/>
    </row>
    <row r="5" spans="1:9" ht="30" customHeight="1" thickBot="1">
      <c r="A5" s="70" t="s">
        <v>54</v>
      </c>
      <c r="D5" s="71"/>
      <c r="E5" s="52"/>
      <c r="F5" s="71"/>
      <c r="H5" s="52"/>
      <c r="I5" s="52"/>
    </row>
    <row r="6" spans="1:9" ht="20.25" customHeight="1">
      <c r="A6" s="73" t="s">
        <v>35</v>
      </c>
      <c r="B6" s="279" t="s">
        <v>36</v>
      </c>
      <c r="C6" s="279"/>
      <c r="D6" s="74" t="s">
        <v>37</v>
      </c>
      <c r="E6" s="74" t="s">
        <v>38</v>
      </c>
      <c r="F6" s="74" t="s">
        <v>40</v>
      </c>
      <c r="G6" s="75" t="s">
        <v>41</v>
      </c>
      <c r="H6" s="52"/>
      <c r="I6" s="52"/>
    </row>
    <row r="7" spans="1:7" s="57" customFormat="1" ht="27" customHeight="1">
      <c r="A7" s="77" t="s">
        <v>46</v>
      </c>
      <c r="B7" s="285" t="s">
        <v>47</v>
      </c>
      <c r="C7" s="285"/>
      <c r="D7" s="79">
        <v>30000</v>
      </c>
      <c r="E7" s="80"/>
      <c r="F7" s="81"/>
      <c r="G7" s="82">
        <f>IF(F7=0,D7*E7,D7*E7*F7)</f>
        <v>0</v>
      </c>
    </row>
    <row r="8" spans="1:7" s="57" customFormat="1" ht="27" customHeight="1">
      <c r="A8" s="85" t="s">
        <v>48</v>
      </c>
      <c r="B8" s="286" t="s">
        <v>49</v>
      </c>
      <c r="C8" s="286"/>
      <c r="D8" s="87">
        <v>150000</v>
      </c>
      <c r="E8" s="88"/>
      <c r="F8" s="89"/>
      <c r="G8" s="90">
        <f>IF(F8=0,D8*E8,D8*E8*F8)</f>
        <v>0</v>
      </c>
    </row>
    <row r="9" spans="1:7" s="57" customFormat="1" ht="27" customHeight="1">
      <c r="A9" s="123"/>
      <c r="B9" s="124"/>
      <c r="C9" s="124"/>
      <c r="D9" s="125"/>
      <c r="E9" s="126"/>
      <c r="F9" s="127"/>
      <c r="G9" s="128"/>
    </row>
    <row r="10" spans="1:7" s="57" customFormat="1" ht="27" customHeight="1" thickBot="1">
      <c r="A10" s="129" t="s">
        <v>80</v>
      </c>
      <c r="B10" s="181"/>
      <c r="C10" s="181"/>
      <c r="D10" s="134"/>
      <c r="E10" s="135"/>
      <c r="F10" s="136"/>
      <c r="G10" s="137"/>
    </row>
    <row r="11" spans="1:7" s="57" customFormat="1" ht="27" customHeight="1" thickBot="1">
      <c r="A11" s="138" t="s">
        <v>35</v>
      </c>
      <c r="B11" s="279" t="s">
        <v>36</v>
      </c>
      <c r="C11" s="279"/>
      <c r="D11" s="122" t="s">
        <v>37</v>
      </c>
      <c r="E11" s="122" t="s">
        <v>38</v>
      </c>
      <c r="F11" s="122" t="s">
        <v>40</v>
      </c>
      <c r="G11" s="105" t="s">
        <v>41</v>
      </c>
    </row>
    <row r="12" spans="1:7" s="57" customFormat="1" ht="27" customHeight="1">
      <c r="A12" s="77" t="s">
        <v>81</v>
      </c>
      <c r="B12" s="182" t="s">
        <v>86</v>
      </c>
      <c r="C12" s="185"/>
      <c r="D12" s="79">
        <v>102000</v>
      </c>
      <c r="E12" s="80"/>
      <c r="F12" s="81"/>
      <c r="G12" s="237">
        <f>IF(F12=0,D12*E12,D12*E12*F12)</f>
        <v>0</v>
      </c>
    </row>
    <row r="13" spans="1:7" s="57" customFormat="1" ht="27" customHeight="1">
      <c r="A13" s="92" t="s">
        <v>84</v>
      </c>
      <c r="B13" s="183" t="s">
        <v>87</v>
      </c>
      <c r="C13" s="186"/>
      <c r="D13" s="130">
        <v>54000</v>
      </c>
      <c r="E13" s="131"/>
      <c r="F13" s="132"/>
      <c r="G13" s="238">
        <f>IF(F13=0,D13*E13,D13*E13*F13)</f>
        <v>0</v>
      </c>
    </row>
    <row r="14" spans="1:7" s="57" customFormat="1" ht="27" customHeight="1">
      <c r="A14" s="92" t="s">
        <v>82</v>
      </c>
      <c r="B14" s="183" t="s">
        <v>88</v>
      </c>
      <c r="C14" s="186"/>
      <c r="D14" s="130">
        <v>94800</v>
      </c>
      <c r="E14" s="131"/>
      <c r="F14" s="132"/>
      <c r="G14" s="239">
        <f>IF(F14=0,D14*E14,D14*E14*F14)</f>
        <v>0</v>
      </c>
    </row>
    <row r="15" spans="1:7" s="57" customFormat="1" ht="27" customHeight="1" thickBot="1">
      <c r="A15" s="85" t="s">
        <v>83</v>
      </c>
      <c r="B15" s="184" t="s">
        <v>89</v>
      </c>
      <c r="C15" s="187"/>
      <c r="D15" s="87">
        <v>126000</v>
      </c>
      <c r="E15" s="88"/>
      <c r="F15" s="89"/>
      <c r="G15" s="240">
        <f>IF(F15=0,D15*E15,D15*E15*F15)</f>
        <v>0</v>
      </c>
    </row>
    <row r="16" spans="1:7" s="57" customFormat="1" ht="27" customHeight="1" thickBot="1">
      <c r="A16" s="129" t="s">
        <v>50</v>
      </c>
      <c r="B16" s="144"/>
      <c r="C16" s="144"/>
      <c r="D16" s="134"/>
      <c r="E16" s="135"/>
      <c r="F16" s="136"/>
      <c r="G16" s="241"/>
    </row>
    <row r="17" spans="1:9" ht="20.25" customHeight="1" thickBot="1">
      <c r="A17" s="138" t="s">
        <v>35</v>
      </c>
      <c r="B17" s="279" t="s">
        <v>36</v>
      </c>
      <c r="C17" s="279"/>
      <c r="D17" s="122" t="s">
        <v>37</v>
      </c>
      <c r="E17" s="122" t="s">
        <v>38</v>
      </c>
      <c r="F17" s="122" t="s">
        <v>40</v>
      </c>
      <c r="G17" s="105" t="s">
        <v>41</v>
      </c>
      <c r="H17" s="52"/>
      <c r="I17" s="52"/>
    </row>
    <row r="18" spans="1:7" s="57" customFormat="1" ht="27" customHeight="1" thickBot="1">
      <c r="A18" s="96" t="s">
        <v>51</v>
      </c>
      <c r="B18" s="278" t="s">
        <v>52</v>
      </c>
      <c r="C18" s="278"/>
      <c r="D18" s="100">
        <v>600000</v>
      </c>
      <c r="E18" s="101"/>
      <c r="F18" s="102"/>
      <c r="G18" s="103">
        <f>IF(F18=0,D18*E18,D18*E18*F18)</f>
        <v>0</v>
      </c>
    </row>
    <row r="19" spans="1:9" ht="27" customHeight="1">
      <c r="A19" s="110"/>
      <c r="B19" s="139"/>
      <c r="C19" s="139"/>
      <c r="D19" s="125"/>
      <c r="E19" s="140"/>
      <c r="F19" s="140"/>
      <c r="G19" s="127"/>
      <c r="H19" s="57"/>
      <c r="I19" s="52"/>
    </row>
    <row r="20" spans="1:7" s="57" customFormat="1" ht="27" customHeight="1" thickBot="1">
      <c r="A20" s="129" t="s">
        <v>78</v>
      </c>
      <c r="B20" s="144"/>
      <c r="C20" s="144"/>
      <c r="D20" s="134"/>
      <c r="E20" s="135"/>
      <c r="F20" s="136"/>
      <c r="G20" s="137"/>
    </row>
    <row r="21" spans="1:9" ht="20.25" customHeight="1" thickBot="1">
      <c r="A21" s="138" t="s">
        <v>35</v>
      </c>
      <c r="B21" s="279" t="s">
        <v>36</v>
      </c>
      <c r="C21" s="279"/>
      <c r="D21" s="122" t="s">
        <v>37</v>
      </c>
      <c r="E21" s="122" t="s">
        <v>38</v>
      </c>
      <c r="F21" s="122" t="s">
        <v>40</v>
      </c>
      <c r="G21" s="105" t="s">
        <v>41</v>
      </c>
      <c r="H21" s="52"/>
      <c r="I21" s="52"/>
    </row>
    <row r="22" spans="1:7" s="57" customFormat="1" ht="27" customHeight="1">
      <c r="A22" s="77" t="s">
        <v>180</v>
      </c>
      <c r="B22" s="280" t="s">
        <v>67</v>
      </c>
      <c r="C22" s="280"/>
      <c r="D22" s="79">
        <v>48000</v>
      </c>
      <c r="E22" s="80"/>
      <c r="F22" s="81"/>
      <c r="G22" s="82">
        <f>IF(F22=0,D22*E22,D22*E22*F22)</f>
        <v>0</v>
      </c>
    </row>
    <row r="23" spans="1:7" s="57" customFormat="1" ht="27" customHeight="1">
      <c r="A23" s="92" t="s">
        <v>181</v>
      </c>
      <c r="B23" s="281" t="s">
        <v>68</v>
      </c>
      <c r="C23" s="281"/>
      <c r="D23" s="130">
        <v>129600</v>
      </c>
      <c r="E23" s="131"/>
      <c r="F23" s="132"/>
      <c r="G23" s="133">
        <f>IF(F23=0,D23*E23,D23*E23*F23)</f>
        <v>0</v>
      </c>
    </row>
    <row r="24" spans="1:7" s="57" customFormat="1" ht="27" customHeight="1">
      <c r="A24" s="92" t="s">
        <v>182</v>
      </c>
      <c r="B24" s="281" t="s">
        <v>66</v>
      </c>
      <c r="C24" s="281"/>
      <c r="D24" s="130">
        <v>192000</v>
      </c>
      <c r="E24" s="131"/>
      <c r="F24" s="132"/>
      <c r="G24" s="133">
        <f>IF(F24=0,D24*E24,D24*E24*F24)</f>
        <v>0</v>
      </c>
    </row>
    <row r="25" spans="1:7" s="57" customFormat="1" ht="27" customHeight="1" thickBot="1">
      <c r="A25" s="96" t="s">
        <v>183</v>
      </c>
      <c r="B25" s="278" t="s">
        <v>184</v>
      </c>
      <c r="C25" s="278"/>
      <c r="D25" s="100">
        <v>48000</v>
      </c>
      <c r="E25" s="101"/>
      <c r="F25" s="102"/>
      <c r="G25" s="103">
        <f>IF(F25=0,D25*E25,D25*E25*F25)</f>
        <v>0</v>
      </c>
    </row>
    <row r="26" spans="1:10" s="106" customFormat="1" ht="15" customHeight="1">
      <c r="A26" s="110"/>
      <c r="B26" s="139"/>
      <c r="C26" s="139"/>
      <c r="D26" s="125"/>
      <c r="E26" s="140"/>
      <c r="F26" s="140"/>
      <c r="G26" s="127"/>
      <c r="I26" s="113"/>
      <c r="J26" s="113"/>
    </row>
    <row r="27" spans="1:7" s="57" customFormat="1" ht="27" customHeight="1" thickBot="1">
      <c r="A27" s="129" t="s">
        <v>162</v>
      </c>
      <c r="B27" s="144"/>
      <c r="C27" s="144"/>
      <c r="D27" s="134"/>
      <c r="E27" s="135"/>
      <c r="F27" s="136"/>
      <c r="G27" s="137"/>
    </row>
    <row r="28" spans="1:9" ht="20.25" customHeight="1" thickBot="1">
      <c r="A28" s="138" t="s">
        <v>35</v>
      </c>
      <c r="B28" s="279" t="s">
        <v>36</v>
      </c>
      <c r="C28" s="279"/>
      <c r="D28" s="122" t="s">
        <v>37</v>
      </c>
      <c r="E28" s="122" t="s">
        <v>38</v>
      </c>
      <c r="F28" s="122" t="s">
        <v>40</v>
      </c>
      <c r="G28" s="105" t="s">
        <v>41</v>
      </c>
      <c r="H28" s="52"/>
      <c r="I28" s="52"/>
    </row>
    <row r="29" spans="1:7" s="57" customFormat="1" ht="27" customHeight="1">
      <c r="A29" s="77" t="s">
        <v>168</v>
      </c>
      <c r="B29" s="280" t="s">
        <v>164</v>
      </c>
      <c r="C29" s="280"/>
      <c r="D29" s="79">
        <v>48000</v>
      </c>
      <c r="E29" s="80"/>
      <c r="F29" s="81"/>
      <c r="G29" s="82">
        <f>IF(F29=0,D29*E29,D29*E29*F29)</f>
        <v>0</v>
      </c>
    </row>
    <row r="30" spans="1:7" s="57" customFormat="1" ht="27" customHeight="1">
      <c r="A30" s="92" t="s">
        <v>169</v>
      </c>
      <c r="B30" s="281" t="s">
        <v>165</v>
      </c>
      <c r="C30" s="281"/>
      <c r="D30" s="130">
        <v>129600</v>
      </c>
      <c r="E30" s="131"/>
      <c r="F30" s="132"/>
      <c r="G30" s="133">
        <f>IF(F30=0,D30*E30,D30*E30*F30)</f>
        <v>0</v>
      </c>
    </row>
    <row r="31" spans="1:7" s="57" customFormat="1" ht="27" customHeight="1">
      <c r="A31" s="92" t="s">
        <v>170</v>
      </c>
      <c r="B31" s="281" t="s">
        <v>166</v>
      </c>
      <c r="C31" s="281"/>
      <c r="D31" s="130">
        <v>192000</v>
      </c>
      <c r="E31" s="131"/>
      <c r="F31" s="132"/>
      <c r="G31" s="133">
        <f>IF(F31=0,D31*E31,D31*E31*F31)</f>
        <v>0</v>
      </c>
    </row>
    <row r="32" spans="1:7" s="57" customFormat="1" ht="27" customHeight="1" thickBot="1">
      <c r="A32" s="96" t="s">
        <v>171</v>
      </c>
      <c r="B32" s="278" t="s">
        <v>167</v>
      </c>
      <c r="C32" s="278"/>
      <c r="D32" s="100">
        <v>48000</v>
      </c>
      <c r="E32" s="101"/>
      <c r="F32" s="102"/>
      <c r="G32" s="103">
        <f>IF(F32=0,D32*E32,D32*E32*F32)</f>
        <v>0</v>
      </c>
    </row>
    <row r="33" spans="1:10" s="106" customFormat="1" ht="15" customHeight="1">
      <c r="A33" s="110"/>
      <c r="B33" s="139"/>
      <c r="C33" s="139"/>
      <c r="D33" s="125"/>
      <c r="E33" s="140"/>
      <c r="F33" s="140"/>
      <c r="G33" s="127"/>
      <c r="I33" s="113"/>
      <c r="J33" s="113"/>
    </row>
    <row r="34" spans="1:7" s="57" customFormat="1" ht="27" customHeight="1" thickBot="1">
      <c r="A34" s="129" t="s">
        <v>163</v>
      </c>
      <c r="B34" s="144"/>
      <c r="C34" s="144"/>
      <c r="D34" s="134"/>
      <c r="E34" s="135"/>
      <c r="F34" s="136"/>
      <c r="G34" s="137"/>
    </row>
    <row r="35" spans="1:9" ht="20.25" customHeight="1" thickBot="1">
      <c r="A35" s="138" t="s">
        <v>35</v>
      </c>
      <c r="B35" s="279" t="s">
        <v>36</v>
      </c>
      <c r="C35" s="279"/>
      <c r="D35" s="122" t="s">
        <v>37</v>
      </c>
      <c r="E35" s="122" t="s">
        <v>38</v>
      </c>
      <c r="F35" s="122" t="s">
        <v>40</v>
      </c>
      <c r="G35" s="105" t="s">
        <v>41</v>
      </c>
      <c r="H35" s="52"/>
      <c r="I35" s="52"/>
    </row>
    <row r="36" spans="1:7" s="57" customFormat="1" ht="27" customHeight="1">
      <c r="A36" s="77" t="s">
        <v>176</v>
      </c>
      <c r="B36" s="280" t="s">
        <v>172</v>
      </c>
      <c r="C36" s="280"/>
      <c r="D36" s="79">
        <v>48000</v>
      </c>
      <c r="E36" s="80"/>
      <c r="F36" s="81"/>
      <c r="G36" s="82">
        <f>IF(F36=0,D36*E36,D36*E36*F36)</f>
        <v>0</v>
      </c>
    </row>
    <row r="37" spans="1:7" s="57" customFormat="1" ht="27" customHeight="1">
      <c r="A37" s="92" t="s">
        <v>177</v>
      </c>
      <c r="B37" s="281" t="s">
        <v>173</v>
      </c>
      <c r="C37" s="281"/>
      <c r="D37" s="130">
        <v>129600</v>
      </c>
      <c r="E37" s="131"/>
      <c r="F37" s="132"/>
      <c r="G37" s="133">
        <f>IF(F37=0,D37*E37,D37*E37*F37)</f>
        <v>0</v>
      </c>
    </row>
    <row r="38" spans="1:7" s="57" customFormat="1" ht="27" customHeight="1">
      <c r="A38" s="92" t="s">
        <v>178</v>
      </c>
      <c r="B38" s="281" t="s">
        <v>174</v>
      </c>
      <c r="C38" s="281"/>
      <c r="D38" s="130">
        <v>192000</v>
      </c>
      <c r="E38" s="131"/>
      <c r="F38" s="132"/>
      <c r="G38" s="133">
        <f>IF(F38=0,D38*E38,D38*E38*F38)</f>
        <v>0</v>
      </c>
    </row>
    <row r="39" spans="1:7" s="57" customFormat="1" ht="27" customHeight="1" thickBot="1">
      <c r="A39" s="96" t="s">
        <v>179</v>
      </c>
      <c r="B39" s="278" t="s">
        <v>175</v>
      </c>
      <c r="C39" s="278"/>
      <c r="D39" s="100">
        <v>48000</v>
      </c>
      <c r="E39" s="101"/>
      <c r="F39" s="102"/>
      <c r="G39" s="103">
        <f>IF(F39=0,D39*E39,D39*E39*F39)</f>
        <v>0</v>
      </c>
    </row>
    <row r="40" spans="1:10" s="106" customFormat="1" ht="15" customHeight="1" thickBot="1">
      <c r="A40" s="110"/>
      <c r="B40" s="139"/>
      <c r="C40" s="139"/>
      <c r="D40" s="125"/>
      <c r="E40" s="140"/>
      <c r="F40" s="140"/>
      <c r="G40" s="127"/>
      <c r="I40" s="113"/>
      <c r="J40" s="113"/>
    </row>
    <row r="41" spans="1:7" ht="14.25">
      <c r="A41" s="141"/>
      <c r="B41" s="142"/>
      <c r="C41" s="142"/>
      <c r="D41" s="283" t="s">
        <v>53</v>
      </c>
      <c r="E41" s="283"/>
      <c r="F41" s="107"/>
      <c r="G41" s="108"/>
    </row>
    <row r="42" spans="1:7" ht="13.5" customHeight="1">
      <c r="A42" s="141"/>
      <c r="B42" s="142"/>
      <c r="C42" s="142"/>
      <c r="D42" s="283"/>
      <c r="E42" s="283"/>
      <c r="F42" s="284">
        <f>SUM(G7:G39)</f>
        <v>0</v>
      </c>
      <c r="G42" s="284"/>
    </row>
    <row r="43" spans="1:7" ht="13.5" customHeight="1">
      <c r="A43" s="141"/>
      <c r="B43" s="106"/>
      <c r="C43" s="106"/>
      <c r="D43" s="283"/>
      <c r="E43" s="283"/>
      <c r="F43" s="111"/>
      <c r="G43" s="112"/>
    </row>
    <row r="45" ht="13.5">
      <c r="A45" s="188" t="s">
        <v>118</v>
      </c>
    </row>
    <row r="46" spans="1:7" ht="13.5">
      <c r="A46" s="282" t="s">
        <v>136</v>
      </c>
      <c r="B46" s="282"/>
      <c r="C46" s="282"/>
      <c r="D46" s="282"/>
      <c r="E46" s="282"/>
      <c r="F46" s="282"/>
      <c r="G46" s="282"/>
    </row>
    <row r="47" ht="13.5">
      <c r="A47" s="188" t="s">
        <v>85</v>
      </c>
    </row>
  </sheetData>
  <sheetProtection password="CE88" sheet="1"/>
  <mergeCells count="26">
    <mergeCell ref="B11:C11"/>
    <mergeCell ref="F1:G1"/>
    <mergeCell ref="B35:C35"/>
    <mergeCell ref="E2:G2"/>
    <mergeCell ref="B6:C6"/>
    <mergeCell ref="B7:C7"/>
    <mergeCell ref="B8:C8"/>
    <mergeCell ref="B22:C22"/>
    <mergeCell ref="B23:C23"/>
    <mergeCell ref="B24:C24"/>
    <mergeCell ref="B36:C36"/>
    <mergeCell ref="B37:C37"/>
    <mergeCell ref="B17:C17"/>
    <mergeCell ref="A46:G46"/>
    <mergeCell ref="D41:E43"/>
    <mergeCell ref="F42:G42"/>
    <mergeCell ref="B39:C39"/>
    <mergeCell ref="B38:C38"/>
    <mergeCell ref="B18:C18"/>
    <mergeCell ref="B21:C21"/>
    <mergeCell ref="B25:C25"/>
    <mergeCell ref="B28:C28"/>
    <mergeCell ref="B29:C29"/>
    <mergeCell ref="B30:C30"/>
    <mergeCell ref="B31:C31"/>
    <mergeCell ref="B32:C32"/>
  </mergeCells>
  <printOptions/>
  <pageMargins left="0.39375" right="0.19652777777777777" top="0.7875" bottom="0.39375" header="0.5118055555555555" footer="0.5118055555555555"/>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riyoshida</dc:creator>
  <cp:keywords/>
  <dc:description/>
  <cp:lastModifiedBy>齋藤 史織</cp:lastModifiedBy>
  <cp:lastPrinted>2022-11-18T05:31:48Z</cp:lastPrinted>
  <dcterms:created xsi:type="dcterms:W3CDTF">2014-06-09T05:50:05Z</dcterms:created>
  <dcterms:modified xsi:type="dcterms:W3CDTF">2023-08-31T09:23:35Z</dcterms:modified>
  <cp:category/>
  <cp:version/>
  <cp:contentType/>
  <cp:contentStatus/>
</cp:coreProperties>
</file>