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heckCompatibility="1"/>
  <mc:AlternateContent xmlns:mc="http://schemas.openxmlformats.org/markup-compatibility/2006">
    <mc:Choice Requires="x15">
      <x15ac:absPath xmlns:x15ac="http://schemas.microsoft.com/office/spreadsheetml/2010/11/ac" url="\\pool\admin\operation\★smilesvr_data\public\☆業務☆\②注文書\202305\"/>
    </mc:Choice>
  </mc:AlternateContent>
  <xr:revisionPtr revIDLastSave="0" documentId="13_ncr:1_{F5096AA4-DB27-40E0-87A3-0B19329A6851}" xr6:coauthVersionLast="47" xr6:coauthVersionMax="47" xr10:uidLastSave="{00000000-0000-0000-0000-000000000000}"/>
  <bookViews>
    <workbookView xWindow="-120" yWindow="-120" windowWidth="29040" windowHeight="15840" tabRatio="878" xr2:uid="{00000000-000D-0000-FFFF-FFFF00000000}"/>
  </bookViews>
  <sheets>
    <sheet name="ヘッダ" sheetId="20" r:id="rId1"/>
    <sheet name="MCPV7X明細" sheetId="4" r:id="rId2"/>
    <sheet name="MFSV7明細" sheetId="5" r:id="rId3"/>
    <sheet name="MCPML8明細" sheetId="21" r:id="rId4"/>
    <sheet name="ML8HA明細" sheetId="22" r:id="rId5"/>
  </sheets>
  <definedNames>
    <definedName name="_xlnm.Database" localSheetId="3">#REF!</definedName>
    <definedName name="_xlnm.Database" localSheetId="1">#REF!</definedName>
    <definedName name="_xlnm.Database" localSheetId="2">#REF!</definedName>
    <definedName name="_xlnm.Database" localSheetId="4">#REF!</definedName>
    <definedName name="_xlnm.Database">#REF!</definedName>
    <definedName name="HTML1_1" hidden="1">"'[ﾌﾟﾗｯﾄﾌｫﾑ.XLS]プラットフォーム 変更分'!$A$1:$G$16"</definedName>
    <definedName name="HTML1_10" hidden="1">""</definedName>
    <definedName name="HTML1_11" hidden="1">1</definedName>
    <definedName name="HTML1_12" hidden="1">"C:\My Documents\変更h_w.htm"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"'[ﾌﾟﾗｯﾄﾌｫﾑ.XLS]プラットフォーム 変更分'!$A$1:$G$19"</definedName>
    <definedName name="HTML2_10" hidden="1">""</definedName>
    <definedName name="HTML2_11" hidden="1">1</definedName>
    <definedName name="HTML2_12" hidden="1">"C:\My Documents\変更h_w.htm"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3</definedName>
    <definedName name="_xlnm.Print_Area" localSheetId="3">MCPML8明細!$A$1:$I$47</definedName>
    <definedName name="_xlnm.Print_Area" localSheetId="1">MCPV7X明細!$A$1:$I$42</definedName>
    <definedName name="_xlnm.Print_Area" localSheetId="2">MFSV7明細!$A$1:$I$39</definedName>
    <definedName name="_xlnm.Print_Area" localSheetId="4">ML8HA明細!$A$1:$I$39</definedName>
    <definedName name="_xlnm.Print_Area" localSheetId="0">ヘッダ!$A$1:$K$64</definedName>
    <definedName name="_xlnm.Print_Titles" localSheetId="3">MCPML8明細!$1:$2</definedName>
    <definedName name="_xlnm.Print_Titles" localSheetId="1">MCPV7X明細!$1:$2</definedName>
    <definedName name="_xlnm.Print_Titles" localSheetId="2">MFSV7明細!$1:$2</definedName>
    <definedName name="_xlnm.Print_Titles" localSheetId="4">ML8HA明細!$1:$2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22" l="1"/>
  <c r="H35" i="22"/>
  <c r="H28" i="22"/>
  <c r="I28" i="22"/>
  <c r="H32" i="22"/>
  <c r="I32" i="22"/>
  <c r="H24" i="22"/>
  <c r="I24" i="22" s="1"/>
  <c r="H20" i="22"/>
  <c r="I20" i="22" s="1"/>
  <c r="H16" i="22"/>
  <c r="I16" i="22"/>
  <c r="H10" i="22"/>
  <c r="I10" i="22" s="1"/>
  <c r="H28" i="21"/>
  <c r="I28" i="21" s="1"/>
  <c r="H14" i="21"/>
  <c r="I14" i="21" s="1"/>
  <c r="H10" i="21"/>
  <c r="I10" i="21" s="1"/>
  <c r="H40" i="21"/>
  <c r="I40" i="21" s="1"/>
  <c r="H36" i="21"/>
  <c r="I36" i="21"/>
  <c r="H32" i="21"/>
  <c r="I32" i="21" s="1"/>
  <c r="H24" i="21"/>
  <c r="I24" i="21" s="1"/>
  <c r="H20" i="21"/>
  <c r="I20" i="21" s="1"/>
  <c r="H11" i="21"/>
  <c r="I11" i="21" s="1"/>
  <c r="H12" i="21"/>
  <c r="I12" i="21" s="1"/>
  <c r="H13" i="21"/>
  <c r="I13" i="21"/>
  <c r="H31" i="22"/>
  <c r="I31" i="22"/>
  <c r="H30" i="22"/>
  <c r="I30" i="22" s="1"/>
  <c r="H29" i="22"/>
  <c r="I29" i="22" s="1"/>
  <c r="H27" i="22"/>
  <c r="I27" i="22"/>
  <c r="H26" i="22"/>
  <c r="I26" i="22"/>
  <c r="H25" i="22"/>
  <c r="I25" i="22"/>
  <c r="H23" i="22"/>
  <c r="I23" i="22" s="1"/>
  <c r="H22" i="22"/>
  <c r="I22" i="22"/>
  <c r="H21" i="22"/>
  <c r="I21" i="22" s="1"/>
  <c r="H19" i="22"/>
  <c r="I19" i="22"/>
  <c r="H18" i="22"/>
  <c r="I18" i="22" s="1"/>
  <c r="H17" i="22"/>
  <c r="I17" i="22"/>
  <c r="H15" i="22"/>
  <c r="I15" i="22"/>
  <c r="H14" i="22"/>
  <c r="I14" i="22"/>
  <c r="H13" i="22"/>
  <c r="I13" i="22" s="1"/>
  <c r="H9" i="22"/>
  <c r="I9" i="22" s="1"/>
  <c r="H8" i="22"/>
  <c r="I8" i="22"/>
  <c r="H7" i="22"/>
  <c r="I7" i="22" s="1"/>
  <c r="H2" i="22"/>
  <c r="C2" i="22"/>
  <c r="H37" i="21"/>
  <c r="I37" i="21"/>
  <c r="H35" i="21"/>
  <c r="I35" i="21" s="1"/>
  <c r="H34" i="21"/>
  <c r="I34" i="21" s="1"/>
  <c r="H33" i="21"/>
  <c r="I33" i="21" s="1"/>
  <c r="H39" i="21"/>
  <c r="I39" i="21" s="1"/>
  <c r="H38" i="21"/>
  <c r="I38" i="21" s="1"/>
  <c r="H31" i="21"/>
  <c r="I31" i="21"/>
  <c r="H30" i="21"/>
  <c r="I30" i="21" s="1"/>
  <c r="H29" i="21"/>
  <c r="I29" i="21" s="1"/>
  <c r="H27" i="21"/>
  <c r="I27" i="21" s="1"/>
  <c r="H26" i="21"/>
  <c r="I26" i="21" s="1"/>
  <c r="H8" i="21"/>
  <c r="I8" i="21" s="1"/>
  <c r="H9" i="21"/>
  <c r="I9" i="21" s="1"/>
  <c r="H25" i="21"/>
  <c r="I25" i="21" s="1"/>
  <c r="H23" i="21"/>
  <c r="I23" i="21" s="1"/>
  <c r="H22" i="21"/>
  <c r="I22" i="21" s="1"/>
  <c r="H21" i="21"/>
  <c r="I21" i="21" s="1"/>
  <c r="H19" i="21"/>
  <c r="I19" i="21" s="1"/>
  <c r="H18" i="21"/>
  <c r="I18" i="21" s="1"/>
  <c r="H17" i="21"/>
  <c r="I17" i="21" s="1"/>
  <c r="H7" i="21"/>
  <c r="I7" i="21" s="1"/>
  <c r="H2" i="21"/>
  <c r="C2" i="21"/>
  <c r="H19" i="5"/>
  <c r="I19" i="5" s="1"/>
  <c r="H18" i="5"/>
  <c r="I18" i="5"/>
  <c r="H20" i="5"/>
  <c r="I20" i="5"/>
  <c r="H22" i="5"/>
  <c r="I22" i="5"/>
  <c r="H21" i="5"/>
  <c r="I21" i="5" s="1"/>
  <c r="H17" i="5"/>
  <c r="I17" i="5"/>
  <c r="H16" i="5"/>
  <c r="I16" i="5"/>
  <c r="H10" i="5"/>
  <c r="I10" i="5"/>
  <c r="H14" i="4"/>
  <c r="I14" i="4" s="1"/>
  <c r="H22" i="4"/>
  <c r="I22" i="4"/>
  <c r="H21" i="4"/>
  <c r="I21" i="4"/>
  <c r="H20" i="4"/>
  <c r="I20" i="4"/>
  <c r="H19" i="4"/>
  <c r="I19" i="4" s="1"/>
  <c r="H18" i="4"/>
  <c r="I18" i="4"/>
  <c r="H17" i="4"/>
  <c r="I17" i="4"/>
  <c r="H16" i="4"/>
  <c r="I16" i="4"/>
  <c r="H15" i="4"/>
  <c r="I15" i="4" s="1"/>
  <c r="C2" i="5"/>
  <c r="C2" i="4"/>
  <c r="H2" i="4"/>
  <c r="H11" i="5"/>
  <c r="I11" i="5"/>
  <c r="H9" i="5"/>
  <c r="I9" i="5"/>
  <c r="H8" i="5"/>
  <c r="I8" i="5"/>
  <c r="H29" i="5"/>
  <c r="I29" i="5"/>
  <c r="H28" i="5"/>
  <c r="I28" i="5"/>
  <c r="H29" i="4"/>
  <c r="I29" i="4" s="1"/>
  <c r="H11" i="4"/>
  <c r="I11" i="4"/>
  <c r="H10" i="4"/>
  <c r="I10" i="4"/>
  <c r="H9" i="4"/>
  <c r="I9" i="4"/>
  <c r="H8" i="4"/>
  <c r="I8" i="4" s="1"/>
  <c r="H25" i="4" s="1"/>
  <c r="H7" i="4"/>
  <c r="I7" i="4"/>
  <c r="H27" i="5"/>
  <c r="I27" i="5"/>
  <c r="H26" i="5"/>
  <c r="I26" i="5"/>
  <c r="H37" i="5" s="1"/>
  <c r="H37" i="4"/>
  <c r="I37" i="4" s="1"/>
  <c r="H30" i="4"/>
  <c r="I30" i="4" s="1"/>
  <c r="H33" i="4"/>
  <c r="I33" i="4"/>
  <c r="H34" i="4"/>
  <c r="I34" i="4"/>
  <c r="H35" i="4"/>
  <c r="I35" i="4" s="1"/>
  <c r="H36" i="4"/>
  <c r="I36" i="4" s="1"/>
  <c r="H38" i="4"/>
  <c r="I38" i="4"/>
  <c r="H2" i="5"/>
  <c r="H46" i="21" l="1"/>
  <c r="H43" i="21"/>
  <c r="H34" i="5"/>
  <c r="I11" i="20" s="1"/>
  <c r="C12" i="20" s="1"/>
  <c r="H41" i="4"/>
  <c r="I12" i="20" s="1"/>
</calcChain>
</file>

<file path=xl/sharedStrings.xml><?xml version="1.0" encoding="utf-8"?>
<sst xmlns="http://schemas.openxmlformats.org/spreadsheetml/2006/main" count="514" uniqueCount="292">
  <si>
    <t>お問合せ／ご注文書送付先：</t>
  </si>
  <si>
    <t>貴社注文日　：</t>
  </si>
  <si>
    <t>*</t>
  </si>
  <si>
    <t>貴社注文番号:</t>
  </si>
  <si>
    <t>注文金額合計：</t>
  </si>
  <si>
    <t>様</t>
  </si>
  <si>
    <t>支払条件 ：</t>
  </si>
  <si>
    <t>振 込 先 ：</t>
  </si>
  <si>
    <t>口座名義 ：</t>
  </si>
  <si>
    <t>注文番号：</t>
  </si>
  <si>
    <t>製品番号</t>
  </si>
  <si>
    <t>製　品　名</t>
  </si>
  <si>
    <t>定価</t>
  </si>
  <si>
    <t>数量</t>
  </si>
  <si>
    <t>仕切率</t>
  </si>
  <si>
    <t>合計</t>
  </si>
  <si>
    <t>J</t>
  </si>
  <si>
    <t>CPXBS001-01</t>
  </si>
  <si>
    <t>CPXNA001-01</t>
  </si>
  <si>
    <t>CPXCA001-01</t>
  </si>
  <si>
    <t>CPXCA001-02</t>
  </si>
  <si>
    <t>CPXMN001-01</t>
  </si>
  <si>
    <t>MIRACLE CLUSTERPRO X 監視オプションサポート[1node]</t>
  </si>
  <si>
    <t>P</t>
  </si>
  <si>
    <r>
      <t xml:space="preserve">        </t>
    </r>
    <r>
      <rPr>
        <b/>
        <sz val="9"/>
        <rFont val="ＭＳ Ｐゴシック"/>
        <family val="3"/>
        <charset val="128"/>
      </rPr>
      <t xml:space="preserve"> （*必ずご記入下さい）</t>
    </r>
  </si>
  <si>
    <t>貴社とのパートナー契約に準じます。</t>
    <phoneticPr fontId="31"/>
  </si>
  <si>
    <t>出荷開始日</t>
    <rPh sb="0" eb="2">
      <t>シュッカ</t>
    </rPh>
    <rPh sb="2" eb="5">
      <t>カイシビ</t>
    </rPh>
    <phoneticPr fontId="29"/>
  </si>
  <si>
    <t>出荷停止日</t>
    <rPh sb="0" eb="2">
      <t>シュッカ</t>
    </rPh>
    <rPh sb="2" eb="4">
      <t>テイシ</t>
    </rPh>
    <rPh sb="4" eb="5">
      <t>ビ</t>
    </rPh>
    <phoneticPr fontId="29"/>
  </si>
  <si>
    <t>J</t>
    <phoneticPr fontId="29"/>
  </si>
  <si>
    <t>JANコード</t>
    <phoneticPr fontId="29"/>
  </si>
  <si>
    <t>カテゴリ</t>
    <phoneticPr fontId="29"/>
  </si>
  <si>
    <t>MIRACLE CLUSTERPRO X 製品 注文書明細書</t>
    <rPh sb="29" eb="30">
      <t>ショ</t>
    </rPh>
    <phoneticPr fontId="46"/>
  </si>
  <si>
    <t>カテゴリ</t>
    <phoneticPr fontId="29"/>
  </si>
  <si>
    <t>MIRACLE FailSafe 製品 注文書明細書</t>
    <rPh sb="25" eb="26">
      <t>ショ</t>
    </rPh>
    <phoneticPr fontId="46"/>
  </si>
  <si>
    <t>年</t>
    <rPh sb="0" eb="1">
      <t>ネン</t>
    </rPh>
    <phoneticPr fontId="29"/>
  </si>
  <si>
    <t xml:space="preserve"> サポート合計</t>
    <phoneticPr fontId="29"/>
  </si>
  <si>
    <t xml:space="preserve"> ライセンス合計</t>
    <phoneticPr fontId="29"/>
  </si>
  <si>
    <t>ライセンス合計</t>
    <rPh sb="5" eb="7">
      <t>ゴウケイ</t>
    </rPh>
    <phoneticPr fontId="29"/>
  </si>
  <si>
    <t>サポート合計</t>
    <rPh sb="4" eb="6">
      <t>ゴウケイ</t>
    </rPh>
    <phoneticPr fontId="29"/>
  </si>
  <si>
    <t>全条項、及び上記にすべて同意します</t>
    <rPh sb="6" eb="7">
      <t>ジョウ</t>
    </rPh>
    <phoneticPr fontId="29"/>
  </si>
  <si>
    <t>□</t>
    <phoneticPr fontId="29"/>
  </si>
  <si>
    <t>サポート開始日</t>
    <rPh sb="4" eb="7">
      <t>カイシビ</t>
    </rPh>
    <phoneticPr fontId="29"/>
  </si>
  <si>
    <t>　サポート年数</t>
    <rPh sb="5" eb="7">
      <t>ネンスウ</t>
    </rPh>
    <phoneticPr fontId="29"/>
  </si>
  <si>
    <t>◆複数年を希望される場合は、年間サポート料金×年数分となります。</t>
    <rPh sb="1" eb="3">
      <t>フクスウ</t>
    </rPh>
    <rPh sb="3" eb="4">
      <t>ネン</t>
    </rPh>
    <rPh sb="5" eb="7">
      <t>キボウ</t>
    </rPh>
    <rPh sb="10" eb="12">
      <t>バアイ</t>
    </rPh>
    <rPh sb="14" eb="16">
      <t>ネンカン</t>
    </rPh>
    <rPh sb="20" eb="22">
      <t>リョウキン</t>
    </rPh>
    <rPh sb="23" eb="25">
      <t>ネンスウ</t>
    </rPh>
    <rPh sb="25" eb="26">
      <t>ブン</t>
    </rPh>
    <phoneticPr fontId="29"/>
  </si>
  <si>
    <t>◆サポート年数をご入力下さい。複数年契約　3年／4年／5年も扱っております。</t>
    <rPh sb="5" eb="7">
      <t>ネンスウ</t>
    </rPh>
    <rPh sb="9" eb="11">
      <t>ニュウリョク</t>
    </rPh>
    <rPh sb="11" eb="12">
      <t>クダ</t>
    </rPh>
    <rPh sb="15" eb="17">
      <t>フクスウ</t>
    </rPh>
    <rPh sb="17" eb="18">
      <t>ドシ</t>
    </rPh>
    <rPh sb="18" eb="20">
      <t>ケイヤク</t>
    </rPh>
    <rPh sb="22" eb="23">
      <t>ネン</t>
    </rPh>
    <rPh sb="25" eb="26">
      <t>ネン</t>
    </rPh>
    <rPh sb="28" eb="29">
      <t>ネン</t>
    </rPh>
    <rPh sb="30" eb="31">
      <t>アツカ</t>
    </rPh>
    <phoneticPr fontId="29"/>
  </si>
  <si>
    <t>J</t>
    <phoneticPr fontId="29"/>
  </si>
  <si>
    <t>仕切率</t>
    <rPh sb="0" eb="2">
      <t>シキリ</t>
    </rPh>
    <rPh sb="2" eb="3">
      <t>リツ</t>
    </rPh>
    <phoneticPr fontId="29"/>
  </si>
  <si>
    <t>サポート</t>
    <phoneticPr fontId="29"/>
  </si>
  <si>
    <t>※仕切率を入力ください</t>
  </si>
  <si>
    <t>P</t>
    <phoneticPr fontId="29"/>
  </si>
  <si>
    <t>初年度のサポートは必須となっております。　ご一読ください。</t>
    <rPh sb="0" eb="3">
      <t>ショネンド</t>
    </rPh>
    <rPh sb="9" eb="11">
      <t>ヒッス</t>
    </rPh>
    <rPh sb="22" eb="24">
      <t>イチドク</t>
    </rPh>
    <phoneticPr fontId="29"/>
  </si>
  <si>
    <t>1 日</t>
    <rPh sb="2" eb="3">
      <t>ニチ</t>
    </rPh>
    <phoneticPr fontId="29"/>
  </si>
  <si>
    <t>◆更新の手続きは、サポート終了2ヶ月前に必要書類をお送りします。（次年度サポートは任意です）</t>
    <rPh sb="1" eb="3">
      <t>コウシン</t>
    </rPh>
    <rPh sb="4" eb="6">
      <t>テツヅ</t>
    </rPh>
    <rPh sb="13" eb="15">
      <t>シュウリョウ</t>
    </rPh>
    <rPh sb="17" eb="18">
      <t>ゲツ</t>
    </rPh>
    <rPh sb="18" eb="19">
      <t>マエ</t>
    </rPh>
    <rPh sb="20" eb="22">
      <t>ヒツヨウ</t>
    </rPh>
    <rPh sb="22" eb="24">
      <t>ショルイ</t>
    </rPh>
    <rPh sb="26" eb="27">
      <t>オク</t>
    </rPh>
    <rPh sb="33" eb="36">
      <t>ジネンド</t>
    </rPh>
    <rPh sb="41" eb="43">
      <t>ニンイ</t>
    </rPh>
    <phoneticPr fontId="29"/>
  </si>
  <si>
    <t>ライセンス合計</t>
    <phoneticPr fontId="29"/>
  </si>
  <si>
    <t>データベース監視オプション X</t>
    <phoneticPr fontId="29"/>
  </si>
  <si>
    <t>インターネットサーバ監視オプション X</t>
    <phoneticPr fontId="29"/>
  </si>
  <si>
    <t>アプリケーションサーバ監視オプション X</t>
    <phoneticPr fontId="29"/>
  </si>
  <si>
    <t>※MIRACLE CLUSTERPRO Xは初年度のサポートが必須となっております。</t>
    <rPh sb="22" eb="25">
      <t>ショネンド</t>
    </rPh>
    <rPh sb="31" eb="33">
      <t>ヒッス</t>
    </rPh>
    <phoneticPr fontId="29"/>
  </si>
  <si>
    <t>MIRACLE CLUSTERPRO X 　2CPUサポート[2cpu]</t>
    <phoneticPr fontId="29"/>
  </si>
  <si>
    <t>MIRACLE  PLUS+ シリーズ  注文書</t>
    <phoneticPr fontId="31"/>
  </si>
  <si>
    <t>Add-on DB Monitor Option  (Oracle, MySQL, PostgreSQL)</t>
    <phoneticPr fontId="29"/>
  </si>
  <si>
    <t>Add-on Samba Monitor Option  (Samba)</t>
    <phoneticPr fontId="29"/>
  </si>
  <si>
    <t>添付明細書の通りMIRACLE  PLUS+ シリーズ製品を注文致します。</t>
    <rPh sb="27" eb="29">
      <t>セイヒン</t>
    </rPh>
    <phoneticPr fontId="29"/>
  </si>
  <si>
    <t>MIRACLE CLUSTERPRO X   本体サポート[1cpu*2node]</t>
    <phoneticPr fontId="29"/>
  </si>
  <si>
    <t>MIRACLE CLUSTERPRO X   ノード追加サポート[1cpu*1node]</t>
    <phoneticPr fontId="29"/>
  </si>
  <si>
    <t>MLMFAM-01</t>
    <phoneticPr fontId="29"/>
  </si>
  <si>
    <t>Add-on App Monitor Option　サポート</t>
    <phoneticPr fontId="29"/>
  </si>
  <si>
    <t>*担当者名</t>
  </si>
  <si>
    <t>*ＦＡＸ　</t>
  </si>
  <si>
    <t>Add-on App Monitor Option  (WebLogic, WebSphere)</t>
    <phoneticPr fontId="29"/>
  </si>
  <si>
    <t xml:space="preserve">MIRACLE CLUSTERPRO X Alert Service </t>
    <phoneticPr fontId="29"/>
  </si>
  <si>
    <t>ファイルサーバ監視オプション X</t>
    <phoneticPr fontId="29"/>
  </si>
  <si>
    <t xml:space="preserve">MIRACLE CLUSTERPRO X Replicator </t>
    <phoneticPr fontId="29"/>
  </si>
  <si>
    <t>CPXAS001-01</t>
    <phoneticPr fontId="29"/>
  </si>
  <si>
    <t>MIRACLE CLUSTERPRO X Alert Service サポート[1node]</t>
    <phoneticPr fontId="29"/>
  </si>
  <si>
    <t>MIRACLE CLUSTERPRO X Replicator サポート[1node]</t>
    <phoneticPr fontId="29"/>
  </si>
  <si>
    <t>MIRACLE CLUSTERPRO X Replicator DR サポート[1node]</t>
    <phoneticPr fontId="29"/>
  </si>
  <si>
    <t>CPXRE001-01</t>
    <phoneticPr fontId="29"/>
  </si>
  <si>
    <t>CPXDR001-01</t>
    <phoneticPr fontId="29"/>
  </si>
  <si>
    <t>MIRACLE CLUSTERPRO X Replicator DR</t>
    <phoneticPr fontId="29"/>
  </si>
  <si>
    <t>システムリソース監視オプション X</t>
    <rPh sb="8" eb="10">
      <t>カンシ</t>
    </rPh>
    <phoneticPr fontId="29"/>
  </si>
  <si>
    <t>ML01773</t>
    <phoneticPr fontId="29"/>
  </si>
  <si>
    <t>ML01774</t>
    <phoneticPr fontId="29"/>
  </si>
  <si>
    <t>Add-on Web/Mail Monitor Option  (Apache,Tomcat, Sendmail, Postfix)</t>
    <phoneticPr fontId="29"/>
  </si>
  <si>
    <t>Add-on Java Resource Monitor Option  (Tomcat，WebLogic, WebSphere)</t>
    <phoneticPr fontId="29"/>
  </si>
  <si>
    <t>Add-on System Resource Monitoer　Option</t>
    <phoneticPr fontId="29"/>
  </si>
  <si>
    <t>Add-on Alert Service Option</t>
    <phoneticPr fontId="29"/>
  </si>
  <si>
    <t>MIRACLE CLUSTERPRO X 年間サポート</t>
    <rPh sb="21" eb="23">
      <t>ネンカン</t>
    </rPh>
    <phoneticPr fontId="29"/>
  </si>
  <si>
    <t>ML01607-01S</t>
    <phoneticPr fontId="29"/>
  </si>
  <si>
    <t>ML01610-01S</t>
    <phoneticPr fontId="29"/>
  </si>
  <si>
    <t xml:space="preserve">MIRACLE CLUSTERPRO X HA サポート[1cpu] </t>
    <phoneticPr fontId="29"/>
  </si>
  <si>
    <t xml:space="preserve">MIRACLE CLUSTERPRO X HA  サポート[2cpu] </t>
    <phoneticPr fontId="29"/>
  </si>
  <si>
    <t xml:space="preserve">MIRACLE CLUSTERPRO X (MIRACLE LINUX V7) 2CPU
</t>
    <phoneticPr fontId="29"/>
  </si>
  <si>
    <t xml:space="preserve">MIRACLE CLUSTERPRO X (MIRACLE LINUX V7) 2VM
</t>
  </si>
  <si>
    <t>MIRACLE CLUSTERPRO X 1CPU追加オプション</t>
    <phoneticPr fontId="46"/>
  </si>
  <si>
    <t xml:space="preserve">MIRACLE CLUSTERPRO X (MIRACLE LINUX V7) 1VM追加オプション
</t>
    <phoneticPr fontId="46"/>
  </si>
  <si>
    <t>J</t>
    <phoneticPr fontId="46"/>
  </si>
  <si>
    <t xml:space="preserve">MIRACLE CLUSTERPRO X (MIRACLE LINUX V7) 1ノード追加 （CPU）
</t>
  </si>
  <si>
    <t xml:space="preserve">Asianux Server 7 == MIRACLE LINUX V7 HA [1CPU]
</t>
    <phoneticPr fontId="29"/>
  </si>
  <si>
    <t xml:space="preserve">Asianux Server 7 == MIRACLE LINUX V7 HA [1VM]
</t>
    <phoneticPr fontId="46"/>
  </si>
  <si>
    <t>ML02000-01S</t>
    <phoneticPr fontId="46"/>
  </si>
  <si>
    <t>お客様の個人情報を利用しません。　https://www.cybertrust.co.jp/corporate/privacy-policy.html</t>
    <rPh sb="1" eb="3">
      <t>キャクサマ</t>
    </rPh>
    <rPh sb="4" eb="6">
      <t>コジン</t>
    </rPh>
    <rPh sb="6" eb="8">
      <t>ジョウホウ</t>
    </rPh>
    <rPh sb="9" eb="11">
      <t>リヨウ</t>
    </rPh>
    <phoneticPr fontId="29"/>
  </si>
  <si>
    <t>サイバートラスト（株）では、個人情報保護法のもと、弊社のWebページにご案内している内容以外の目的に</t>
    <rPh sb="9" eb="10">
      <t>カブ</t>
    </rPh>
    <rPh sb="14" eb="16">
      <t>コジン</t>
    </rPh>
    <rPh sb="16" eb="18">
      <t>ジョウホウ</t>
    </rPh>
    <rPh sb="18" eb="21">
      <t>ホゴホウ</t>
    </rPh>
    <rPh sb="25" eb="27">
      <t>ヘイシャ</t>
    </rPh>
    <rPh sb="36" eb="38">
      <t>アンナイ</t>
    </rPh>
    <rPh sb="42" eb="44">
      <t>ナイヨウ</t>
    </rPh>
    <rPh sb="44" eb="46">
      <t>イガイ</t>
    </rPh>
    <phoneticPr fontId="29"/>
  </si>
  <si>
    <t>*住　所</t>
  </si>
  <si>
    <t>〒</t>
    <phoneticPr fontId="46"/>
  </si>
  <si>
    <t>*会社名</t>
  </si>
  <si>
    <t>部署名
(全角36文字）</t>
    <rPh sb="5" eb="7">
      <t>ゼンカク</t>
    </rPh>
    <rPh sb="9" eb="11">
      <t>モジ</t>
    </rPh>
    <phoneticPr fontId="46"/>
  </si>
  <si>
    <t>*電　話</t>
  </si>
  <si>
    <t>*E-mail</t>
  </si>
  <si>
    <t>＊必ずご記入ください</t>
  </si>
  <si>
    <t>サイバートラスト株式会社　</t>
    <phoneticPr fontId="46"/>
  </si>
  <si>
    <t>印</t>
    <phoneticPr fontId="46"/>
  </si>
  <si>
    <t>出荷先</t>
    <rPh sb="0" eb="2">
      <t>シュッカ</t>
    </rPh>
    <rPh sb="2" eb="3">
      <t>サキ</t>
    </rPh>
    <phoneticPr fontId="46"/>
  </si>
  <si>
    <t>ＦＡＸ　</t>
  </si>
  <si>
    <t>技術連絡先</t>
    <rPh sb="0" eb="5">
      <t>ギジュツレンラクサキ</t>
    </rPh>
    <phoneticPr fontId="46"/>
  </si>
  <si>
    <t>*担当者名</t>
    <phoneticPr fontId="46"/>
  </si>
  <si>
    <t>次年度更新連絡先</t>
    <rPh sb="0" eb="3">
      <t>ジネンド</t>
    </rPh>
    <rPh sb="3" eb="5">
      <t>コウシン</t>
    </rPh>
    <rPh sb="5" eb="8">
      <t>レンラクサキ</t>
    </rPh>
    <phoneticPr fontId="46"/>
  </si>
  <si>
    <t>　（※なお、恐れ入りますが、銀行振込手数料は御社でご負担下さいますようお願い申し上げます。）</t>
    <rPh sb="40" eb="41">
      <t>ア</t>
    </rPh>
    <phoneticPr fontId="46"/>
  </si>
  <si>
    <t>□注文主と同じ　</t>
    <phoneticPr fontId="46"/>
  </si>
  <si>
    <t>注文主</t>
    <rPh sb="0" eb="3">
      <t>チュウモンヌシ</t>
    </rPh>
    <phoneticPr fontId="46"/>
  </si>
  <si>
    <t>□注文主と同じ　*サポート証書の納品先になります。</t>
    <rPh sb="13" eb="19">
      <t>ショウショノノウヒンサキ</t>
    </rPh>
    <phoneticPr fontId="46"/>
  </si>
  <si>
    <t>〒</t>
    <phoneticPr fontId="46"/>
  </si>
  <si>
    <t xml:space="preserve">注文日 ： </t>
    <phoneticPr fontId="31"/>
  </si>
  <si>
    <t>注文日：</t>
    <rPh sb="0" eb="3">
      <t>チュウモンビ</t>
    </rPh>
    <phoneticPr fontId="29"/>
  </si>
  <si>
    <t>MIRACLE CLUSTERPRO X (64bit）V7</t>
    <phoneticPr fontId="29"/>
  </si>
  <si>
    <t xml:space="preserve">〒106-0032 東京都港区六本木 1 丁目 9 番 10 号 </t>
    <phoneticPr fontId="46"/>
  </si>
  <si>
    <t>アークヒルズ仙石山森タワー 35 階</t>
    <phoneticPr fontId="46"/>
  </si>
  <si>
    <t>ＦＡＸ：03-3505-3160</t>
    <phoneticPr fontId="46"/>
  </si>
  <si>
    <t>三菱UFJ銀行　赤坂見附支店　普通預金口座　０４２８４７９　　　</t>
    <phoneticPr fontId="29"/>
  </si>
  <si>
    <t>□ 注文主と同じ / □技術連絡先と同じ　*次年度更新の連絡に必要です。　</t>
    <rPh sb="12" eb="14">
      <t>ギジュツ</t>
    </rPh>
    <rPh sb="14" eb="16">
      <t>レンラク</t>
    </rPh>
    <rPh sb="16" eb="17">
      <t>サキ</t>
    </rPh>
    <rPh sb="18" eb="19">
      <t>オナ</t>
    </rPh>
    <rPh sb="22" eb="25">
      <t>ジネンド</t>
    </rPh>
    <rPh sb="25" eb="27">
      <t>コウシン</t>
    </rPh>
    <rPh sb="28" eb="30">
      <t>レンラク</t>
    </rPh>
    <rPh sb="31" eb="33">
      <t>ヒツヨウ</t>
    </rPh>
    <phoneticPr fontId="46"/>
  </si>
  <si>
    <t xml:space="preserve"> </t>
    <phoneticPr fontId="46"/>
  </si>
  <si>
    <t>ML02022</t>
    <phoneticPr fontId="29"/>
  </si>
  <si>
    <t>ML02024</t>
    <phoneticPr fontId="29"/>
  </si>
  <si>
    <t>ML02032</t>
    <phoneticPr fontId="46"/>
  </si>
  <si>
    <t>ML02033</t>
    <phoneticPr fontId="46"/>
  </si>
  <si>
    <t>ML02026</t>
    <phoneticPr fontId="29"/>
  </si>
  <si>
    <t>ML02028</t>
    <phoneticPr fontId="29"/>
  </si>
  <si>
    <t>ML02030</t>
    <phoneticPr fontId="46"/>
  </si>
  <si>
    <t>MIRACLE CLUSTERPRO X 　1CPU/1VMサポート</t>
    <phoneticPr fontId="29"/>
  </si>
  <si>
    <t>MIRACLE CLUSTERPRO  X HA 追加オプションサポート</t>
    <phoneticPr fontId="46"/>
  </si>
  <si>
    <t>MIRACLE CLUSTERPRO X V7 オプション製品 （オプション：1ノードライセンス）</t>
    <rPh sb="29" eb="31">
      <t>セイヒン</t>
    </rPh>
    <phoneticPr fontId="29"/>
  </si>
  <si>
    <t>ML02036</t>
    <phoneticPr fontId="29"/>
  </si>
  <si>
    <t>ML02037</t>
    <phoneticPr fontId="29"/>
  </si>
  <si>
    <t>ML02038</t>
    <phoneticPr fontId="29"/>
  </si>
  <si>
    <t>ML02039</t>
    <phoneticPr fontId="29"/>
  </si>
  <si>
    <t>ML02040</t>
    <phoneticPr fontId="29"/>
  </si>
  <si>
    <t>ML02041</t>
    <phoneticPr fontId="29"/>
  </si>
  <si>
    <t>ML02042</t>
    <phoneticPr fontId="29"/>
  </si>
  <si>
    <t>ML02043</t>
    <phoneticPr fontId="29"/>
  </si>
  <si>
    <t>Javaリソース監視オプション X</t>
    <rPh sb="8" eb="10">
      <t>カンシ</t>
    </rPh>
    <phoneticPr fontId="29"/>
  </si>
  <si>
    <t>ML02044</t>
    <phoneticPr fontId="29"/>
  </si>
  <si>
    <t>ML02029</t>
    <phoneticPr fontId="46"/>
  </si>
  <si>
    <t>ML02031</t>
    <phoneticPr fontId="46"/>
  </si>
  <si>
    <t>MIRACLE FailSafe 1CPU追加オプション</t>
    <phoneticPr fontId="46"/>
  </si>
  <si>
    <t>MIRACLE FailSafe 1VM追加オプション</t>
    <phoneticPr fontId="46"/>
  </si>
  <si>
    <t>Asianux Server 7 == MIRACLE LINUX V7 HA　</t>
    <phoneticPr fontId="29"/>
  </si>
  <si>
    <t>Asianux Server 7 == MIRACLE LINUX V7 HA　オプション製品 （オプション：１ノードライセンス）　</t>
    <rPh sb="45" eb="47">
      <t>セイヒン</t>
    </rPh>
    <phoneticPr fontId="29"/>
  </si>
  <si>
    <t>ML02045</t>
    <phoneticPr fontId="29"/>
  </si>
  <si>
    <t>ML02046</t>
    <phoneticPr fontId="29"/>
  </si>
  <si>
    <t>ML02047</t>
    <phoneticPr fontId="29"/>
  </si>
  <si>
    <t>ML02048</t>
    <phoneticPr fontId="29"/>
  </si>
  <si>
    <t>ML02049</t>
    <phoneticPr fontId="29"/>
  </si>
  <si>
    <t>E-Mail：om@cybertrust.co.jp</t>
    <phoneticPr fontId="46"/>
  </si>
  <si>
    <t>P</t>
    <phoneticPr fontId="46"/>
  </si>
  <si>
    <t>ML02062</t>
    <phoneticPr fontId="29"/>
  </si>
  <si>
    <t>MIRACLE CLUSTERPRO X (MIRACLE LINUX 8) 2CPU/2VM 1年SupportPack</t>
    <phoneticPr fontId="29"/>
  </si>
  <si>
    <t>ML02062-3</t>
    <phoneticPr fontId="46"/>
  </si>
  <si>
    <t>MIRACLE CLUSTERPRO X (MIRACLE LINUX 8) 2CPU/2VM 3年SupportPack</t>
    <phoneticPr fontId="46"/>
  </si>
  <si>
    <t>ML02062-5</t>
    <phoneticPr fontId="46"/>
  </si>
  <si>
    <t>MIRACLE CLUSTERPRO X (MIRACLE LINUX 8) 2CPU/2VM 5年SupportPack</t>
    <phoneticPr fontId="46"/>
  </si>
  <si>
    <t>ML02062SR</t>
    <phoneticPr fontId="46"/>
  </si>
  <si>
    <t>更新MIRACLE CLUSTERPRO X (MIRACLE LINUX 8) 2CPU/2VM サポート※1</t>
    <phoneticPr fontId="46"/>
  </si>
  <si>
    <t>ML02067</t>
    <phoneticPr fontId="46"/>
  </si>
  <si>
    <t>MIRACLE CLUSTERPRO X (MIRACLE LINUX 8) 1CPU/1VM追加1年SupportPack</t>
    <phoneticPr fontId="46"/>
  </si>
  <si>
    <t>ML02067-3</t>
    <phoneticPr fontId="46"/>
  </si>
  <si>
    <t>MIRACLE CLUSTERPRO X (MIRACLE LINUX 8) 1CPU/1VM追加3年SupportPack</t>
    <phoneticPr fontId="46"/>
  </si>
  <si>
    <t>ML02067-5</t>
    <phoneticPr fontId="46"/>
  </si>
  <si>
    <t>MIRACLE CLUSTERPRO X (MIRACLE LINUX 8) 1CPU/1VM追加5年SupportPack</t>
    <phoneticPr fontId="46"/>
  </si>
  <si>
    <t>ML02067SR</t>
    <phoneticPr fontId="29"/>
  </si>
  <si>
    <t>更新MIRACLE CLUSTERPRO X (MIRACLE LINUX 8) 1CPU/1VM追加1年サポート※1</t>
    <phoneticPr fontId="29"/>
  </si>
  <si>
    <t>MIRACLE CLUSTERPRO X  オプション製品 （オプション：1ノードライセンス）</t>
    <rPh sb="27" eb="29">
      <t>セイヒン</t>
    </rPh>
    <phoneticPr fontId="29"/>
  </si>
  <si>
    <t>ML02079</t>
    <phoneticPr fontId="29"/>
  </si>
  <si>
    <t>MIRACLE CLUSTERPRO X Replicator 1年SupportPack</t>
    <phoneticPr fontId="29"/>
  </si>
  <si>
    <t>ML02079-3</t>
    <phoneticPr fontId="29"/>
  </si>
  <si>
    <t>MIRACLE CLUSTERPRO X Replicator 3年SupportPack</t>
    <phoneticPr fontId="29"/>
  </si>
  <si>
    <t>ML02079-5</t>
    <phoneticPr fontId="29"/>
  </si>
  <si>
    <t>MIRACLE CLUSTERPRO X Replicator 5年SupportPack</t>
    <phoneticPr fontId="29"/>
  </si>
  <si>
    <t>ML02079SR</t>
    <phoneticPr fontId="29"/>
  </si>
  <si>
    <t>更新MIRACLE CLUSTERPRO X Replicator サポート※1</t>
    <phoneticPr fontId="29"/>
  </si>
  <si>
    <t>ML02080</t>
    <phoneticPr fontId="29"/>
  </si>
  <si>
    <t>MIRACLE CLUSTERPRO X Alert Service 1年SupportPack</t>
    <phoneticPr fontId="29"/>
  </si>
  <si>
    <t>ML02080-3</t>
    <phoneticPr fontId="29"/>
  </si>
  <si>
    <t>MIRACLE CLUSTERPRO X Alert Service 3年SupportPack</t>
    <phoneticPr fontId="29"/>
  </si>
  <si>
    <t>ML02080-5</t>
    <phoneticPr fontId="29"/>
  </si>
  <si>
    <t>MIRACLE CLUSTERPRO X Alert Service 5年SupportPack</t>
    <phoneticPr fontId="29"/>
  </si>
  <si>
    <t>ML02080SR</t>
    <phoneticPr fontId="29"/>
  </si>
  <si>
    <t>更新MIRACLE CLUSTERPRO X Alert Service サポート※1</t>
    <phoneticPr fontId="29"/>
  </si>
  <si>
    <t>ML02081</t>
    <phoneticPr fontId="29"/>
  </si>
  <si>
    <t>MIRACLE CLUSTERPRO X Database Agent 1年SupportPack</t>
    <phoneticPr fontId="29"/>
  </si>
  <si>
    <t>ML02081-3</t>
    <phoneticPr fontId="29"/>
  </si>
  <si>
    <t>MIRACLE CLUSTERPRO X Database Agent 3年SupportPack</t>
    <phoneticPr fontId="29"/>
  </si>
  <si>
    <t>ML02081-5</t>
    <phoneticPr fontId="29"/>
  </si>
  <si>
    <t>MIRACLE CLUSTERPRO X Database Agent 5年SupportPack</t>
    <phoneticPr fontId="29"/>
  </si>
  <si>
    <t>ML02081SR</t>
    <phoneticPr fontId="29"/>
  </si>
  <si>
    <t>更新MIRACLE CLUSTERPRO X Database Agent サポート※1</t>
    <phoneticPr fontId="29"/>
  </si>
  <si>
    <t>ML02082</t>
    <phoneticPr fontId="29"/>
  </si>
  <si>
    <t>MIRACLE CLUSTERPRO X Internet Server Agent 1年SupportPack</t>
    <phoneticPr fontId="29"/>
  </si>
  <si>
    <t>ML02082-3</t>
    <phoneticPr fontId="29"/>
  </si>
  <si>
    <t>MIRACLE CLUSTERPRO X Internet Server Agent 3年SupportPack</t>
    <phoneticPr fontId="29"/>
  </si>
  <si>
    <t>ML02082-5</t>
    <phoneticPr fontId="29"/>
  </si>
  <si>
    <t>MIRACLE CLUSTERPRO X Internet Server Agent 5年SupportPack</t>
    <phoneticPr fontId="29"/>
  </si>
  <si>
    <t>ML02082SR</t>
    <phoneticPr fontId="29"/>
  </si>
  <si>
    <t>更新MIRACLE CLUSTERPRO X Internet Server Agent サポート※1</t>
    <phoneticPr fontId="29"/>
  </si>
  <si>
    <t>ML02083</t>
    <phoneticPr fontId="29"/>
  </si>
  <si>
    <t>MIRACLE CLUSTERPRO X File Server Agent 1年SupportPack</t>
    <phoneticPr fontId="29"/>
  </si>
  <si>
    <t>ML02083-3</t>
    <phoneticPr fontId="29"/>
  </si>
  <si>
    <t>MIRACLE CLUSTERPRO X File Server Agent 3年SupportPack</t>
    <phoneticPr fontId="29"/>
  </si>
  <si>
    <t>ML02083-5</t>
    <phoneticPr fontId="29"/>
  </si>
  <si>
    <t>MIRACLE CLUSTERPRO X File Server Agent 5年SupportPack</t>
    <phoneticPr fontId="29"/>
  </si>
  <si>
    <t>ML02083SR</t>
    <phoneticPr fontId="29"/>
  </si>
  <si>
    <t>更新MIRACLE CLUSTERPRO X File Server Agent サポート※1</t>
    <phoneticPr fontId="29"/>
  </si>
  <si>
    <t>ML02084</t>
    <phoneticPr fontId="29"/>
  </si>
  <si>
    <t>MIRACLE CLUSTERPRO X Replicator DR 1年SupportPack</t>
    <phoneticPr fontId="29"/>
  </si>
  <si>
    <t>ML02084-3</t>
    <phoneticPr fontId="29"/>
  </si>
  <si>
    <t>MIRACLE CLUSTERPRO X Replicator DR 3年SupportPack</t>
    <phoneticPr fontId="29"/>
  </si>
  <si>
    <t>ML02084-5</t>
    <phoneticPr fontId="29"/>
  </si>
  <si>
    <t>MIRACLE CLUSTERPRO X Replicator DR 5年SupportPack</t>
    <phoneticPr fontId="29"/>
  </si>
  <si>
    <t>ML02084SR</t>
    <phoneticPr fontId="46"/>
  </si>
  <si>
    <t>更新MIRACLE CLUSTERPRO X Replicator DR 1年 サポート※1</t>
    <phoneticPr fontId="46"/>
  </si>
  <si>
    <t>SupportPack合計</t>
    <phoneticPr fontId="29"/>
  </si>
  <si>
    <t xml:space="preserve"> 次年度保守合計</t>
    <rPh sb="1" eb="4">
      <t>ジネンド</t>
    </rPh>
    <rPh sb="4" eb="6">
      <t>ホシュ</t>
    </rPh>
    <phoneticPr fontId="29"/>
  </si>
  <si>
    <t>ML02072</t>
    <phoneticPr fontId="46"/>
  </si>
  <si>
    <t>MIRACLE LINUX 8 HA [1CPU/1VM] 1年SupportPack</t>
    <phoneticPr fontId="46"/>
  </si>
  <si>
    <t>ML02072-3</t>
    <phoneticPr fontId="46"/>
  </si>
  <si>
    <t>MIRACLE LINUX 8 HA [1CPU/1VM] 3年SupportPack</t>
    <phoneticPr fontId="46"/>
  </si>
  <si>
    <t>ML02072-5</t>
    <phoneticPr fontId="46"/>
  </si>
  <si>
    <t>MIRACLE LINUX 8 HA [1CPU/1VM] 5年SupportPack</t>
    <phoneticPr fontId="46"/>
  </si>
  <si>
    <t>ML02072SR</t>
    <phoneticPr fontId="46"/>
  </si>
  <si>
    <t>更新MIRACLE LINUX 8 HA [1CPU/1VM] Support ※1</t>
    <phoneticPr fontId="46"/>
  </si>
  <si>
    <t>ML02085</t>
    <phoneticPr fontId="46"/>
  </si>
  <si>
    <t>MIRACLE FailSafe [1CPU/1VM]追加Option 1年SupportPack</t>
    <phoneticPr fontId="46"/>
  </si>
  <si>
    <t>ML02085-3</t>
    <phoneticPr fontId="46"/>
  </si>
  <si>
    <t>MIRACLE FailSafe [1CPU/1VM]追加Option 3年SupportPack</t>
    <phoneticPr fontId="46"/>
  </si>
  <si>
    <t>ML02085-5</t>
    <phoneticPr fontId="46"/>
  </si>
  <si>
    <t>MIRACLE FailSafe [1CPU/1VM]追加Option 5年SupportPack</t>
    <phoneticPr fontId="46"/>
  </si>
  <si>
    <t>ML02085SR</t>
    <phoneticPr fontId="46"/>
  </si>
  <si>
    <t>更新MIRACLE FailSafe [1CPU/1VM]追加Option サポート ※1</t>
    <phoneticPr fontId="46"/>
  </si>
  <si>
    <t>ML02086</t>
    <phoneticPr fontId="46"/>
  </si>
  <si>
    <t>Add-on DB Monitor Option 1年SupportPack</t>
    <phoneticPr fontId="46"/>
  </si>
  <si>
    <t>ML02086-3</t>
    <phoneticPr fontId="46"/>
  </si>
  <si>
    <t>Add-on DB Monitor Option 3年SupportPack</t>
    <phoneticPr fontId="46"/>
  </si>
  <si>
    <t>ML02086-5</t>
    <phoneticPr fontId="46"/>
  </si>
  <si>
    <t>Add-on DB Monitor Option 5年SupportPack</t>
    <phoneticPr fontId="46"/>
  </si>
  <si>
    <t>ML02086SR</t>
    <phoneticPr fontId="29"/>
  </si>
  <si>
    <t>更新Add-on DB Monitor Option サポート ※1</t>
    <phoneticPr fontId="29"/>
  </si>
  <si>
    <t>ML02087</t>
    <phoneticPr fontId="29"/>
  </si>
  <si>
    <t>Add-on Web/Mail Monitor Option 1年SupportPack</t>
    <phoneticPr fontId="29"/>
  </si>
  <si>
    <t>ML02087-3</t>
    <phoneticPr fontId="29"/>
  </si>
  <si>
    <t>Add-on Web/Mail Monitor Option 3年SupportPack</t>
    <phoneticPr fontId="29"/>
  </si>
  <si>
    <t>ML02087-5</t>
    <phoneticPr fontId="29"/>
  </si>
  <si>
    <t>Add-on Web/Mail Monitor Option 5年SupportPack</t>
    <phoneticPr fontId="29"/>
  </si>
  <si>
    <t>ML02087SR</t>
    <phoneticPr fontId="29"/>
  </si>
  <si>
    <t>更新Add-on Web/Mail Monitor Option サポート ※1</t>
    <phoneticPr fontId="29"/>
  </si>
  <si>
    <t>ML02088</t>
    <phoneticPr fontId="29"/>
  </si>
  <si>
    <t>Add-on Samba Monitor Option 1年SupportPack</t>
    <phoneticPr fontId="29"/>
  </si>
  <si>
    <t>ML02088-3</t>
    <phoneticPr fontId="29"/>
  </si>
  <si>
    <t>Add-on Samba Monitor Option 3年SupportPack</t>
    <phoneticPr fontId="29"/>
  </si>
  <si>
    <t>ML02088-5</t>
    <phoneticPr fontId="29"/>
  </si>
  <si>
    <t>Add-on Samba Monitor Option 5年SupportPack</t>
    <phoneticPr fontId="29"/>
  </si>
  <si>
    <t>ML02088SR</t>
    <phoneticPr fontId="29"/>
  </si>
  <si>
    <t>更新Add-on Samba Monitor Option 1年サポート ※1</t>
    <phoneticPr fontId="29"/>
  </si>
  <si>
    <t>ML02089</t>
    <phoneticPr fontId="29"/>
  </si>
  <si>
    <t>Add-on Alert Service Option 1年SupportPack</t>
    <phoneticPr fontId="29"/>
  </si>
  <si>
    <t>ML02089-3</t>
    <phoneticPr fontId="29"/>
  </si>
  <si>
    <t>Add-on Alert Service Option 3年SupportPack</t>
    <phoneticPr fontId="29"/>
  </si>
  <si>
    <t>ML02089-5</t>
    <phoneticPr fontId="29"/>
  </si>
  <si>
    <t>Add-on Alert Service Option 5年SupportPack</t>
    <phoneticPr fontId="29"/>
  </si>
  <si>
    <t>ML02089SR</t>
    <phoneticPr fontId="29"/>
  </si>
  <si>
    <t>更新Add-on Alert Service Option 1年サポート ※1</t>
    <phoneticPr fontId="29"/>
  </si>
  <si>
    <t>MIRACLE LINUX 8 HA / MIRACLE FailSafe 製品 注文書明細書</t>
    <rPh sb="46" eb="47">
      <t>ショ</t>
    </rPh>
    <phoneticPr fontId="46"/>
  </si>
  <si>
    <t>ｻﾎﾟｰﾄ</t>
    <phoneticPr fontId="46"/>
  </si>
  <si>
    <t>Asianux Server 7 == MIRACLE LINUX V7 HA　年間サポート　</t>
    <rPh sb="40" eb="42">
      <t>ネンカン</t>
    </rPh>
    <phoneticPr fontId="29"/>
  </si>
  <si>
    <t>サポート</t>
    <phoneticPr fontId="46"/>
  </si>
  <si>
    <t>◆サポート開始月は、MLV7シリーズ3ヵ月以内　ML8シリーズは1カ月以内でお願いします。</t>
    <rPh sb="5" eb="7">
      <t>カイシ</t>
    </rPh>
    <rPh sb="7" eb="8">
      <t>ツキ</t>
    </rPh>
    <rPh sb="20" eb="21">
      <t>ゲツ</t>
    </rPh>
    <rPh sb="21" eb="23">
      <t>イナイ</t>
    </rPh>
    <rPh sb="34" eb="35">
      <t>ゲツ</t>
    </rPh>
    <rPh sb="35" eb="37">
      <t>イナイ</t>
    </rPh>
    <rPh sb="39" eb="40">
      <t>ネガ</t>
    </rPh>
    <phoneticPr fontId="29"/>
  </si>
  <si>
    <t>MIRACLE CLUSTERPRO X は MIRACLE LINUX と CLUSTERPRO X のライセンスおよびサポートをバンドルして提供します。
※1　次年度以降のサポート更新用製品です。</t>
    <phoneticPr fontId="46"/>
  </si>
  <si>
    <t>MIRACLE LINUX 8 HAはMIRACLE FailSafe と MIRACLE LINUXのライセンスおよびサポートをバンドルして提供します。
※1　次年度以降のサポート更新用製品です。</t>
    <phoneticPr fontId="46"/>
  </si>
  <si>
    <t>MIRACLE LINUX 8 HA</t>
    <phoneticPr fontId="29"/>
  </si>
  <si>
    <t>MIRACLE LINUX 8 HA オプション製品 （オプション：1ノードライセンス）</t>
    <rPh sb="24" eb="26">
      <t>セイヒン</t>
    </rPh>
    <phoneticPr fontId="29"/>
  </si>
  <si>
    <t>サイバートラスト株式会社 　経営管理統括 経営企画本部 業務部　宛</t>
    <rPh sb="14" eb="20">
      <t>ケイエイカンリトウカツ</t>
    </rPh>
    <phoneticPr fontId="46"/>
  </si>
  <si>
    <t>MIRACLE CLUSTERPRO X  (MIRACLE LINUX 8)</t>
    <phoneticPr fontId="29"/>
  </si>
  <si>
    <t>ＴＥＬ：03-6234-3812</t>
    <phoneticPr fontId="46"/>
  </si>
  <si>
    <t>「MIRACLE LINUX」（Linuxオペレーティングシステムに限る）のサポートの利用と関連文書の使用に関しては、「MIRACLE LINUX サポート・サービス契約条項」をすべてお読みいただいた上、全条項について包括的にご同意いただく必要があり、お客様と合意のうえサイバートラスト株式会社により書面に署名されない限り、「MIRACLE LINUXサポート・サービス契約条項」の修正や変更は拘束力を持たないものとします。別紙提供の（もしくは、サイバートラスト株式会社のWebページ掲載https://www.cybertrust.co.jp/linux-oss/support-agreement/）「MIRACLE LINUX サポート・サービス契約条項」をすべてお読みいただいた上、包括的にご同意いただける方のみ、下欄にチェックをして必要事項を記入し、ご注文ください。</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</si>
</sst>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6" formatCode="&quot;¥&quot;#,##0;[Red]&quot;¥&quot;\-#,##0"/>
    <numFmt numFmtId="42" formatCode="_ &quot;¥&quot;* #,##0_ ;_ &quot;¥&quot;* \-#,##0_ ;_ &quot;¥&quot;* &quot;-&quot;_ ;_ @_ "/>
    <numFmt numFmtId="176" formatCode="&quot;¥&quot;#,##0_);[Red]\(&quot;¥&quot;#,##0\)"/>
    <numFmt numFmtId="177" formatCode="&quot;¥&quot;#,##0;[Red]&quot;¥&quot;#,##0"/>
    <numFmt numFmtId="178" formatCode="0_);[Red]\(0\)"/>
    <numFmt numFmtId="179" formatCode="#,##0;\-#,##0;&quot;-&quot;"/>
    <numFmt numFmtId="180" formatCode="&quot;$&quot;0,000"/>
    <numFmt numFmtId="181" formatCode="yyyy/mm/dd"/>
    <numFmt numFmtId="182" formatCode="0_ "/>
    <numFmt numFmtId="183" formatCode="0;[Red]0"/>
    <numFmt numFmtId="184" formatCode="@\ &quot;月&quot;"/>
    <numFmt numFmtId="185" formatCode="@\ &quot;年&quot;"/>
    <numFmt numFmtId="186" formatCode="@\ \ \ &quot;様&quot;"/>
  </numFmts>
  <fonts count="66">
    <font>
      <sz val="10"/>
      <name val="ＭＳ 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1"/>
      <name val="明朝"/>
      <family val="1"/>
      <charset val="128"/>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b/>
      <sz val="11"/>
      <name val="ＭＳ 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
      <b/>
      <u/>
      <sz val="20"/>
      <name val="ＭＳ Ｐゴシック"/>
      <family val="3"/>
      <charset val="128"/>
    </font>
    <font>
      <sz val="20"/>
      <name val="ＭＳ Ｐゴシック"/>
      <family val="3"/>
      <charset val="128"/>
    </font>
    <font>
      <b/>
      <sz val="14"/>
      <name val="ＭＳ Ｐゴシック"/>
      <family val="3"/>
      <charset val="128"/>
    </font>
    <font>
      <sz val="22"/>
      <name val="ＭＳ Ｐゴシック"/>
      <family val="3"/>
      <charset val="128"/>
    </font>
    <font>
      <u/>
      <sz val="10"/>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b/>
      <sz val="6"/>
      <name val="ＭＳ Ｐゴシック"/>
      <family val="3"/>
      <charset val="128"/>
    </font>
    <font>
      <sz val="6"/>
      <name val="ＭＳ Ｐゴシック"/>
      <family val="3"/>
      <charset val="128"/>
    </font>
    <font>
      <b/>
      <sz val="9"/>
      <color indexed="10"/>
      <name val="ＭＳ Ｐゴシック"/>
      <family val="3"/>
      <charset val="128"/>
    </font>
    <font>
      <b/>
      <sz val="16"/>
      <name val="ＭＳ Ｐゴシック"/>
      <family val="3"/>
      <charset val="128"/>
    </font>
    <font>
      <sz val="6"/>
      <name val="ＭＳ ゴシック"/>
      <family val="3"/>
      <charset val="128"/>
    </font>
    <font>
      <b/>
      <sz val="12"/>
      <name val="ＭＳ Ｐゴシック"/>
      <family val="3"/>
      <charset val="128"/>
    </font>
    <font>
      <b/>
      <sz val="13"/>
      <color indexed="12"/>
      <name val="ＭＳ Ｐゴシック"/>
      <family val="3"/>
      <charset val="128"/>
    </font>
    <font>
      <sz val="13"/>
      <name val="ＭＳ Ｐゴシック"/>
      <family val="3"/>
      <charset val="128"/>
    </font>
    <font>
      <b/>
      <sz val="13"/>
      <name val="ＭＳ Ｐゴシック"/>
      <family val="3"/>
      <charset val="128"/>
    </font>
    <font>
      <sz val="10"/>
      <color indexed="10"/>
      <name val="ＭＳ Ｐゴシック"/>
      <family val="3"/>
      <charset val="128"/>
    </font>
    <font>
      <sz val="12"/>
      <color indexed="10"/>
      <name val="ＭＳ Ｐゴシック"/>
      <family val="3"/>
      <charset val="128"/>
    </font>
    <font>
      <sz val="9"/>
      <color indexed="8"/>
      <name val="ＭＳ Ｐゴシック"/>
      <family val="3"/>
      <charset val="128"/>
    </font>
    <font>
      <sz val="14"/>
      <color indexed="10"/>
      <name val="ＭＳ Ｐゴシック"/>
      <family val="3"/>
      <charset val="128"/>
    </font>
    <font>
      <b/>
      <sz val="15"/>
      <name val="ＭＳ Ｐゴシック"/>
      <family val="3"/>
      <charset val="128"/>
    </font>
    <font>
      <sz val="13"/>
      <color indexed="10"/>
      <name val="ＭＳ Ｐゴシック"/>
      <family val="3"/>
      <charset val="128"/>
    </font>
    <font>
      <sz val="11"/>
      <name val="ＭＳ Ｐゴシック"/>
      <family val="3"/>
      <charset val="128"/>
    </font>
    <font>
      <sz val="13"/>
      <color indexed="10"/>
      <name val="ＭＳ Ｐゴシック"/>
      <family val="3"/>
      <charset val="128"/>
    </font>
    <font>
      <b/>
      <sz val="11"/>
      <name val="ＭＳ Ｐゴシック"/>
      <family val="3"/>
      <charset val="128"/>
    </font>
    <font>
      <b/>
      <sz val="9"/>
      <color rgb="FFFF0000"/>
      <name val="ＭＳ Ｐゴシック"/>
      <family val="3"/>
      <charset val="128"/>
    </font>
    <font>
      <sz val="6"/>
      <color rgb="FFFF0000"/>
      <name val="ＭＳ Ｐゴシック"/>
      <family val="3"/>
      <charset val="128"/>
    </font>
    <font>
      <b/>
      <sz val="13"/>
      <color rgb="FF3333FF"/>
      <name val="ＭＳ Ｐゴシック"/>
      <family val="3"/>
      <charset val="128"/>
    </font>
    <font>
      <b/>
      <sz val="13"/>
      <color rgb="FF0000FF"/>
      <name val="ＭＳ Ｐゴシック"/>
      <family val="3"/>
      <charset val="128"/>
    </font>
    <font>
      <sz val="12"/>
      <color rgb="FFFF0000"/>
      <name val="ＭＳ Ｐゴシック"/>
      <family val="3"/>
      <charset val="128"/>
    </font>
    <font>
      <sz val="12"/>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5"/>
        <bgColor indexed="64"/>
      </patternFill>
    </fill>
    <fill>
      <patternFill patternType="solid">
        <fgColor indexed="31"/>
        <bgColor indexed="64"/>
      </patternFill>
    </fill>
  </fills>
  <borders count="1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style="hair">
        <color indexed="64"/>
      </left>
      <right style="medium">
        <color indexed="64"/>
      </right>
      <top style="medium">
        <color indexed="64"/>
      </top>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style="hair">
        <color indexed="64"/>
      </left>
      <right/>
      <top style="hair">
        <color indexed="64"/>
      </top>
      <bottom/>
      <diagonal/>
    </border>
    <border>
      <left/>
      <right style="hair">
        <color indexed="64"/>
      </right>
      <top/>
      <bottom style="medium">
        <color indexed="64"/>
      </bottom>
      <diagonal/>
    </border>
    <border>
      <left/>
      <right style="medium">
        <color indexed="64"/>
      </right>
      <top/>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right/>
      <top style="medium">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3"/>
      </left>
      <right/>
      <top style="medium">
        <color indexed="63"/>
      </top>
      <bottom style="thin">
        <color indexed="63"/>
      </bottom>
      <diagonal/>
    </border>
    <border>
      <left style="medium">
        <color indexed="63"/>
      </left>
      <right/>
      <top/>
      <bottom style="thin">
        <color indexed="63"/>
      </bottom>
      <diagonal/>
    </border>
    <border>
      <left/>
      <right style="medium">
        <color indexed="63"/>
      </right>
      <top style="thin">
        <color indexed="63"/>
      </top>
      <bottom style="thin">
        <color indexed="63"/>
      </bottom>
      <diagonal/>
    </border>
    <border>
      <left style="medium">
        <color indexed="63"/>
      </left>
      <right/>
      <top/>
      <bottom style="medium">
        <color indexed="63"/>
      </bottom>
      <diagonal/>
    </border>
    <border>
      <left style="thin">
        <color indexed="63"/>
      </left>
      <right style="medium">
        <color indexed="63"/>
      </right>
      <top style="thin">
        <color indexed="63"/>
      </top>
      <bottom style="thin">
        <color indexed="63"/>
      </bottom>
      <diagonal/>
    </border>
    <border>
      <left style="medium">
        <color indexed="63"/>
      </left>
      <right/>
      <top style="thin">
        <color indexed="63"/>
      </top>
      <bottom style="thin">
        <color indexed="63"/>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medium">
        <color indexed="64"/>
      </right>
      <top style="hair">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style="medium">
        <color indexed="63"/>
      </bottom>
      <diagonal/>
    </border>
    <border>
      <left/>
      <right/>
      <top style="thin">
        <color indexed="63"/>
      </top>
      <bottom style="medium">
        <color indexed="63"/>
      </bottom>
      <diagonal/>
    </border>
    <border>
      <left/>
      <right style="medium">
        <color indexed="63"/>
      </right>
      <top style="thin">
        <color indexed="63"/>
      </top>
      <bottom style="medium">
        <color indexed="63"/>
      </bottom>
      <diagonal/>
    </border>
    <border>
      <left style="thin">
        <color indexed="63"/>
      </left>
      <right/>
      <top style="medium">
        <color indexed="63"/>
      </top>
      <bottom style="thin">
        <color indexed="63"/>
      </bottom>
      <diagonal/>
    </border>
    <border>
      <left/>
      <right/>
      <top style="medium">
        <color indexed="63"/>
      </top>
      <bottom style="thin">
        <color indexed="63"/>
      </bottom>
      <diagonal/>
    </border>
    <border>
      <left/>
      <right style="medium">
        <color indexed="63"/>
      </right>
      <top style="medium">
        <color indexed="63"/>
      </top>
      <bottom style="thin">
        <color indexed="63"/>
      </bottom>
      <diagonal/>
    </border>
    <border>
      <left style="thin">
        <color indexed="63"/>
      </left>
      <right/>
      <top/>
      <bottom style="thin">
        <color indexed="63"/>
      </bottom>
      <diagonal/>
    </border>
    <border>
      <left style="thin">
        <color indexed="63"/>
      </left>
      <right style="medium">
        <color indexed="63"/>
      </right>
      <top/>
      <bottom style="medium">
        <color indexed="63"/>
      </bottom>
      <diagonal/>
    </border>
    <border>
      <left style="medium">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right/>
      <top/>
      <bottom style="medium">
        <color indexed="63"/>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5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9" fontId="3"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180" fontId="6" fillId="0" borderId="0"/>
    <xf numFmtId="0" fontId="7" fillId="0" borderId="0"/>
    <xf numFmtId="4" fontId="4" fillId="0" borderId="0">
      <alignment horizontal="right"/>
    </xf>
    <xf numFmtId="4" fontId="8" fillId="0" borderId="0">
      <alignment horizontal="right"/>
    </xf>
    <xf numFmtId="0" fontId="9" fillId="0" borderId="0">
      <alignment horizontal="left"/>
    </xf>
    <xf numFmtId="0" fontId="10" fillId="0" borderId="0"/>
    <xf numFmtId="0" fontId="11" fillId="0" borderId="0">
      <alignment horizont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3" applyNumberFormat="0" applyAlignment="0" applyProtection="0">
      <alignment vertical="center"/>
    </xf>
    <xf numFmtId="0" fontId="14" fillId="21" borderId="0" applyNumberFormat="0" applyBorder="0" applyAlignment="0" applyProtection="0">
      <alignment vertical="center"/>
    </xf>
    <xf numFmtId="0" fontId="15" fillId="22" borderId="4" applyNumberFormat="0" applyFont="0" applyAlignment="0" applyProtection="0">
      <alignment vertical="center"/>
    </xf>
    <xf numFmtId="0" fontId="16" fillId="0" borderId="5" applyNumberFormat="0" applyFill="0" applyAlignment="0" applyProtection="0">
      <alignment vertical="center"/>
    </xf>
    <xf numFmtId="0" fontId="17" fillId="3" borderId="0" applyNumberFormat="0" applyBorder="0" applyAlignment="0" applyProtection="0">
      <alignment vertical="center"/>
    </xf>
    <xf numFmtId="0" fontId="18" fillId="23" borderId="6"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23" borderId="11" applyNumberFormat="0" applyAlignment="0" applyProtection="0">
      <alignment vertical="center"/>
    </xf>
    <xf numFmtId="0" fontId="25" fillId="0" borderId="0" applyNumberFormat="0" applyFill="0" applyBorder="0" applyAlignment="0" applyProtection="0">
      <alignment vertical="center"/>
    </xf>
    <xf numFmtId="6" fontId="15" fillId="0" borderId="0" applyFont="0" applyFill="0" applyBorder="0" applyAlignment="0" applyProtection="0"/>
    <xf numFmtId="0" fontId="26" fillId="7" borderId="6" applyNumberFormat="0" applyAlignment="0" applyProtection="0">
      <alignment vertical="center"/>
    </xf>
    <xf numFmtId="0" fontId="15" fillId="0" borderId="0"/>
    <xf numFmtId="0" fontId="27" fillId="0" borderId="0"/>
    <xf numFmtId="0" fontId="15" fillId="0" borderId="0"/>
    <xf numFmtId="0" fontId="28" fillId="4" borderId="0" applyNumberFormat="0" applyBorder="0" applyAlignment="0" applyProtection="0">
      <alignment vertical="center"/>
    </xf>
  </cellStyleXfs>
  <cellXfs count="451">
    <xf numFmtId="0" fontId="0" fillId="0" borderId="0" xfId="0"/>
    <xf numFmtId="0" fontId="30" fillId="0" borderId="0" xfId="56" applyFont="1"/>
    <xf numFmtId="0" fontId="31" fillId="0" borderId="0" xfId="56" applyFont="1" applyAlignment="1">
      <alignment horizontal="right"/>
    </xf>
    <xf numFmtId="0" fontId="30" fillId="0" borderId="0" xfId="56" applyFont="1" applyAlignment="1">
      <alignment vertical="top"/>
    </xf>
    <xf numFmtId="0" fontId="30" fillId="0" borderId="0" xfId="56" applyFont="1" applyAlignment="1">
      <alignment horizontal="center"/>
    </xf>
    <xf numFmtId="0" fontId="32" fillId="0" borderId="0" xfId="56" applyFont="1"/>
    <xf numFmtId="0" fontId="31" fillId="0" borderId="0" xfId="56" applyFont="1"/>
    <xf numFmtId="0" fontId="30" fillId="0" borderId="0" xfId="56" applyFont="1" applyBorder="1"/>
    <xf numFmtId="0" fontId="31" fillId="0" borderId="0" xfId="56" applyFont="1" applyAlignment="1">
      <alignment horizontal="centerContinuous" vertical="top"/>
    </xf>
    <xf numFmtId="0" fontId="30" fillId="0" borderId="0" xfId="56" applyFont="1" applyAlignment="1">
      <alignment horizontal="centerContinuous"/>
    </xf>
    <xf numFmtId="0" fontId="35" fillId="0" borderId="0" xfId="56" applyFont="1"/>
    <xf numFmtId="0" fontId="36" fillId="0" borderId="0" xfId="56" applyFont="1" applyAlignment="1">
      <alignment horizontal="centerContinuous"/>
    </xf>
    <xf numFmtId="0" fontId="37" fillId="0" borderId="0" xfId="56" applyFont="1" applyAlignment="1">
      <alignment horizontal="centerContinuous"/>
    </xf>
    <xf numFmtId="0" fontId="38" fillId="0" borderId="0" xfId="56" applyFont="1" applyAlignment="1">
      <alignment horizontal="center"/>
    </xf>
    <xf numFmtId="0" fontId="30" fillId="0" borderId="0" xfId="56" applyFont="1" applyAlignment="1">
      <alignment horizontal="right"/>
    </xf>
    <xf numFmtId="0" fontId="40" fillId="0" borderId="0" xfId="56" applyFont="1" applyAlignment="1">
      <alignment horizontal="left"/>
    </xf>
    <xf numFmtId="0" fontId="39" fillId="0" borderId="0" xfId="56" applyFont="1" applyBorder="1" applyAlignment="1">
      <alignment horizontal="right"/>
    </xf>
    <xf numFmtId="0" fontId="30" fillId="0" borderId="0" xfId="56" applyFont="1" applyBorder="1" applyAlignment="1"/>
    <xf numFmtId="0" fontId="30" fillId="0" borderId="0" xfId="0" applyFont="1" applyBorder="1"/>
    <xf numFmtId="0" fontId="30" fillId="0" borderId="0" xfId="56" applyFont="1" applyBorder="1" applyAlignment="1">
      <alignment horizontal="right"/>
    </xf>
    <xf numFmtId="0" fontId="42" fillId="0" borderId="0" xfId="0" applyFont="1" applyFill="1" applyAlignment="1">
      <alignment vertical="top"/>
    </xf>
    <xf numFmtId="0" fontId="43" fillId="0" borderId="0" xfId="56" applyFont="1"/>
    <xf numFmtId="0" fontId="27" fillId="0" borderId="0" xfId="56" applyFont="1" applyBorder="1" applyAlignment="1">
      <alignment horizontal="center"/>
    </xf>
    <xf numFmtId="0" fontId="31" fillId="0" borderId="0" xfId="55" applyFont="1"/>
    <xf numFmtId="0" fontId="27" fillId="0" borderId="0" xfId="55" applyFont="1"/>
    <xf numFmtId="0" fontId="44" fillId="0" borderId="0" xfId="55" applyFont="1"/>
    <xf numFmtId="183" fontId="27" fillId="0" borderId="0" xfId="0" applyNumberFormat="1" applyFont="1" applyAlignment="1">
      <alignment horizontal="center"/>
    </xf>
    <xf numFmtId="0" fontId="45" fillId="24" borderId="0" xfId="0" applyFont="1" applyFill="1" applyAlignment="1"/>
    <xf numFmtId="0" fontId="30" fillId="24" borderId="0" xfId="0" applyFont="1" applyFill="1"/>
    <xf numFmtId="0" fontId="30" fillId="0" borderId="0" xfId="0" applyFont="1"/>
    <xf numFmtId="181" fontId="30" fillId="0" borderId="0" xfId="0" applyNumberFormat="1" applyFont="1"/>
    <xf numFmtId="0" fontId="27" fillId="0" borderId="0" xfId="0" applyFont="1" applyProtection="1">
      <protection locked="0"/>
    </xf>
    <xf numFmtId="0" fontId="27" fillId="0" borderId="0" xfId="0" applyFont="1" applyBorder="1" applyAlignment="1">
      <alignment horizontal="left"/>
    </xf>
    <xf numFmtId="0" fontId="27" fillId="0" borderId="12" xfId="0" applyFont="1" applyBorder="1" applyAlignment="1">
      <alignment horizontal="left"/>
    </xf>
    <xf numFmtId="0" fontId="30" fillId="0" borderId="0" xfId="0" applyFont="1" applyBorder="1" applyAlignment="1">
      <alignment horizontal="center"/>
    </xf>
    <xf numFmtId="0" fontId="30" fillId="0" borderId="0" xfId="0" applyFont="1" applyAlignment="1">
      <alignment horizontal="center"/>
    </xf>
    <xf numFmtId="0" fontId="40" fillId="0" borderId="0" xfId="0" applyFont="1" applyAlignment="1">
      <alignment horizontal="centerContinuous" vertical="top"/>
    </xf>
    <xf numFmtId="183" fontId="27" fillId="0" borderId="13" xfId="0" applyNumberFormat="1"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181" fontId="30" fillId="0" borderId="17" xfId="0" applyNumberFormat="1" applyFont="1" applyFill="1" applyBorder="1" applyAlignment="1">
      <alignment horizontal="center" vertical="center"/>
    </xf>
    <xf numFmtId="181" fontId="30" fillId="0" borderId="18" xfId="0" applyNumberFormat="1" applyFont="1" applyFill="1" applyBorder="1" applyAlignment="1">
      <alignment horizontal="center" vertical="center"/>
    </xf>
    <xf numFmtId="0" fontId="27" fillId="0" borderId="19" xfId="0" applyFont="1" applyFill="1" applyBorder="1" applyAlignment="1">
      <alignment vertical="center"/>
    </xf>
    <xf numFmtId="0" fontId="30" fillId="0" borderId="20" xfId="0" applyFont="1" applyFill="1" applyBorder="1" applyAlignment="1">
      <alignment horizontal="center" vertical="center" wrapText="1"/>
    </xf>
    <xf numFmtId="177" fontId="41" fillId="0" borderId="21" xfId="0" applyNumberFormat="1" applyFont="1" applyFill="1" applyBorder="1" applyAlignment="1">
      <alignment vertical="center"/>
    </xf>
    <xf numFmtId="178" fontId="30" fillId="0" borderId="21" xfId="0" applyNumberFormat="1" applyFont="1" applyFill="1" applyBorder="1" applyAlignment="1" applyProtection="1">
      <alignment horizontal="center" vertical="center"/>
      <protection locked="0"/>
    </xf>
    <xf numFmtId="178" fontId="30" fillId="0" borderId="21" xfId="0" applyNumberFormat="1" applyFont="1" applyFill="1" applyBorder="1" applyAlignment="1">
      <alignment horizontal="center" vertical="center"/>
    </xf>
    <xf numFmtId="176" fontId="41" fillId="0" borderId="22" xfId="0" applyNumberFormat="1" applyFont="1" applyFill="1" applyBorder="1" applyAlignment="1">
      <alignment vertical="center"/>
    </xf>
    <xf numFmtId="181" fontId="30" fillId="0" borderId="22" xfId="0" applyNumberFormat="1" applyFont="1" applyFill="1" applyBorder="1" applyProtection="1">
      <protection locked="0"/>
    </xf>
    <xf numFmtId="0" fontId="30" fillId="0" borderId="0" xfId="0" applyFont="1" applyFill="1"/>
    <xf numFmtId="0" fontId="27" fillId="0" borderId="23" xfId="0" applyFont="1" applyFill="1" applyBorder="1" applyAlignment="1">
      <alignment vertical="center"/>
    </xf>
    <xf numFmtId="0" fontId="30" fillId="0" borderId="24" xfId="0" applyFont="1" applyFill="1" applyBorder="1" applyAlignment="1">
      <alignment horizontal="center" vertical="center" wrapText="1"/>
    </xf>
    <xf numFmtId="177" fontId="41" fillId="0" borderId="25" xfId="0" applyNumberFormat="1" applyFont="1" applyFill="1" applyBorder="1" applyAlignment="1">
      <alignment vertical="center"/>
    </xf>
    <xf numFmtId="178" fontId="30" fillId="0" borderId="25" xfId="0" applyNumberFormat="1" applyFont="1" applyFill="1" applyBorder="1" applyAlignment="1" applyProtection="1">
      <alignment horizontal="center" vertical="center"/>
      <protection locked="0"/>
    </xf>
    <xf numFmtId="178" fontId="30" fillId="0" borderId="25" xfId="0" applyNumberFormat="1" applyFont="1" applyFill="1" applyBorder="1" applyAlignment="1">
      <alignment horizontal="center" vertical="center"/>
    </xf>
    <xf numFmtId="176" fontId="41" fillId="0" borderId="26" xfId="0" applyNumberFormat="1" applyFont="1" applyFill="1" applyBorder="1" applyAlignment="1">
      <alignment vertical="center"/>
    </xf>
    <xf numFmtId="181" fontId="30" fillId="0" borderId="26" xfId="0" applyNumberFormat="1" applyFont="1" applyFill="1" applyBorder="1" applyProtection="1">
      <protection locked="0"/>
    </xf>
    <xf numFmtId="181" fontId="30" fillId="0" borderId="27" xfId="0" applyNumberFormat="1" applyFont="1" applyFill="1" applyBorder="1" applyProtection="1">
      <protection locked="0"/>
    </xf>
    <xf numFmtId="181" fontId="30" fillId="0" borderId="28" xfId="0" applyNumberFormat="1" applyFont="1" applyFill="1" applyBorder="1" applyProtection="1">
      <protection locked="0"/>
    </xf>
    <xf numFmtId="176" fontId="41" fillId="0" borderId="16" xfId="0" applyNumberFormat="1" applyFont="1" applyFill="1" applyBorder="1" applyAlignment="1">
      <alignment vertical="center"/>
    </xf>
    <xf numFmtId="0" fontId="27" fillId="24" borderId="0" xfId="0" applyFont="1" applyFill="1" applyBorder="1" applyAlignment="1">
      <alignment vertical="center"/>
    </xf>
    <xf numFmtId="0" fontId="27" fillId="24" borderId="0" xfId="0" applyFont="1" applyFill="1" applyBorder="1" applyAlignment="1">
      <alignment horizontal="center" vertical="center" wrapText="1"/>
    </xf>
    <xf numFmtId="177" fontId="27" fillId="24" borderId="0" xfId="0" applyNumberFormat="1" applyFont="1" applyFill="1" applyBorder="1" applyAlignment="1">
      <alignment vertical="center"/>
    </xf>
    <xf numFmtId="178" fontId="27" fillId="0" borderId="0" xfId="0" applyNumberFormat="1" applyFont="1" applyFill="1" applyBorder="1" applyAlignment="1">
      <alignment vertical="center"/>
    </xf>
    <xf numFmtId="176" fontId="27" fillId="0" borderId="0" xfId="0" applyNumberFormat="1" applyFont="1" applyFill="1" applyBorder="1" applyAlignment="1">
      <alignment vertical="center"/>
    </xf>
    <xf numFmtId="0" fontId="27" fillId="0" borderId="0" xfId="0" applyFont="1" applyFill="1"/>
    <xf numFmtId="0" fontId="31" fillId="24" borderId="0" xfId="0" applyFont="1" applyFill="1" applyAlignment="1">
      <alignment vertical="center"/>
    </xf>
    <xf numFmtId="0" fontId="47" fillId="0" borderId="13" xfId="0" applyFont="1" applyBorder="1"/>
    <xf numFmtId="181" fontId="30" fillId="0" borderId="15" xfId="0" applyNumberFormat="1" applyFont="1" applyFill="1" applyBorder="1"/>
    <xf numFmtId="0" fontId="47" fillId="0" borderId="29" xfId="0" applyFont="1" applyBorder="1"/>
    <xf numFmtId="181" fontId="30" fillId="0" borderId="0" xfId="0" applyNumberFormat="1" applyFont="1" applyFill="1" applyBorder="1"/>
    <xf numFmtId="0" fontId="47" fillId="0" borderId="30" xfId="0" applyFont="1" applyBorder="1" applyAlignment="1">
      <alignment vertical="top"/>
    </xf>
    <xf numFmtId="0" fontId="47" fillId="0" borderId="31" xfId="0" applyFont="1" applyBorder="1" applyAlignment="1">
      <alignment vertical="top"/>
    </xf>
    <xf numFmtId="181" fontId="30" fillId="0" borderId="27" xfId="0" applyNumberFormat="1" applyFont="1" applyBorder="1"/>
    <xf numFmtId="0" fontId="47" fillId="0" borderId="32" xfId="0" applyFont="1" applyBorder="1" applyAlignment="1">
      <alignment vertical="top"/>
    </xf>
    <xf numFmtId="181" fontId="30" fillId="0" borderId="0" xfId="0" applyNumberFormat="1" applyFont="1" applyBorder="1"/>
    <xf numFmtId="0" fontId="27" fillId="0" borderId="33" xfId="0" applyFont="1" applyFill="1" applyBorder="1" applyAlignment="1">
      <alignment vertical="center"/>
    </xf>
    <xf numFmtId="0" fontId="30" fillId="0" borderId="34" xfId="0" applyFont="1" applyFill="1" applyBorder="1" applyAlignment="1">
      <alignment horizontal="center" vertical="center" wrapText="1"/>
    </xf>
    <xf numFmtId="177" fontId="41" fillId="0" borderId="35" xfId="0" applyNumberFormat="1" applyFont="1" applyFill="1" applyBorder="1" applyAlignment="1">
      <alignment vertical="center"/>
    </xf>
    <xf numFmtId="178" fontId="30" fillId="0" borderId="35" xfId="0" applyNumberFormat="1" applyFont="1" applyFill="1" applyBorder="1" applyAlignment="1" applyProtection="1">
      <alignment horizontal="center" vertical="center"/>
      <protection locked="0"/>
    </xf>
    <xf numFmtId="178" fontId="30" fillId="0" borderId="35" xfId="0" applyNumberFormat="1" applyFont="1" applyFill="1" applyBorder="1" applyAlignment="1">
      <alignment horizontal="center" vertical="center"/>
    </xf>
    <xf numFmtId="181" fontId="30" fillId="0" borderId="36" xfId="0" applyNumberFormat="1" applyFont="1" applyFill="1" applyBorder="1" applyProtection="1">
      <protection locked="0"/>
    </xf>
    <xf numFmtId="0" fontId="27" fillId="24" borderId="33" xfId="0" applyFont="1" applyFill="1" applyBorder="1" applyAlignment="1">
      <alignment vertical="center"/>
    </xf>
    <xf numFmtId="0" fontId="30" fillId="24" borderId="34" xfId="0" applyFont="1" applyFill="1" applyBorder="1" applyAlignment="1">
      <alignment horizontal="center" vertical="center" wrapText="1"/>
    </xf>
    <xf numFmtId="177" fontId="41" fillId="24" borderId="35" xfId="0" applyNumberFormat="1" applyFont="1" applyFill="1" applyBorder="1" applyAlignment="1">
      <alignment vertical="center"/>
    </xf>
    <xf numFmtId="0" fontId="27" fillId="24" borderId="23" xfId="0" applyFont="1" applyFill="1" applyBorder="1" applyAlignment="1">
      <alignment vertical="center"/>
    </xf>
    <xf numFmtId="0" fontId="30" fillId="24" borderId="24" xfId="0" applyFont="1" applyFill="1" applyBorder="1" applyAlignment="1">
      <alignment horizontal="center" vertical="center" wrapText="1"/>
    </xf>
    <xf numFmtId="177" fontId="41" fillId="24" borderId="25" xfId="0" applyNumberFormat="1" applyFont="1" applyFill="1" applyBorder="1" applyAlignment="1">
      <alignment vertical="center"/>
    </xf>
    <xf numFmtId="183" fontId="27" fillId="0" borderId="0" xfId="0" applyNumberFormat="1" applyFont="1" applyFill="1" applyBorder="1" applyAlignment="1">
      <alignment horizontal="center" vertical="center"/>
    </xf>
    <xf numFmtId="0" fontId="27" fillId="0" borderId="0" xfId="0" applyFont="1" applyFill="1" applyBorder="1" applyAlignment="1">
      <alignment vertical="center"/>
    </xf>
    <xf numFmtId="0" fontId="30" fillId="0" borderId="0" xfId="0" applyFont="1" applyFill="1" applyBorder="1" applyAlignment="1">
      <alignment horizontal="center" vertical="center" wrapText="1"/>
    </xf>
    <xf numFmtId="177" fontId="41" fillId="0" borderId="0" xfId="0" applyNumberFormat="1" applyFont="1" applyFill="1" applyBorder="1" applyAlignment="1">
      <alignment vertical="center"/>
    </xf>
    <xf numFmtId="178" fontId="30" fillId="0" borderId="0" xfId="0" applyNumberFormat="1" applyFont="1" applyFill="1" applyBorder="1" applyAlignment="1" applyProtection="1">
      <alignment horizontal="center" vertical="center"/>
      <protection locked="0"/>
    </xf>
    <xf numFmtId="178" fontId="30" fillId="0" borderId="0" xfId="0" applyNumberFormat="1" applyFont="1" applyFill="1" applyBorder="1" applyAlignment="1">
      <alignment horizontal="center" vertical="center"/>
    </xf>
    <xf numFmtId="9" fontId="41" fillId="0" borderId="0" xfId="0" applyNumberFormat="1" applyFont="1" applyFill="1" applyBorder="1" applyAlignment="1" applyProtection="1">
      <alignment horizontal="center" vertical="center"/>
      <protection locked="0"/>
    </xf>
    <xf numFmtId="181" fontId="30" fillId="0" borderId="0" xfId="0" applyNumberFormat="1" applyFont="1" applyFill="1" applyBorder="1" applyProtection="1">
      <protection locked="0"/>
    </xf>
    <xf numFmtId="176" fontId="41" fillId="0" borderId="15" xfId="0" applyNumberFormat="1" applyFont="1" applyFill="1" applyBorder="1" applyAlignment="1">
      <alignment vertical="center"/>
    </xf>
    <xf numFmtId="0" fontId="41" fillId="0" borderId="0" xfId="0" applyFont="1" applyBorder="1" applyAlignment="1">
      <alignment horizontal="center"/>
    </xf>
    <xf numFmtId="0" fontId="0" fillId="0" borderId="0" xfId="0" applyBorder="1" applyAlignment="1"/>
    <xf numFmtId="6" fontId="52" fillId="0" borderId="37" xfId="56" applyNumberFormat="1" applyFont="1" applyBorder="1" applyAlignment="1" applyProtection="1">
      <alignment horizontal="center" vertical="center"/>
      <protection locked="0"/>
    </xf>
    <xf numFmtId="6" fontId="41" fillId="0" borderId="0" xfId="56" applyNumberFormat="1" applyFont="1" applyBorder="1" applyAlignment="1"/>
    <xf numFmtId="0" fontId="39" fillId="0" borderId="0" xfId="56" applyNumberFormat="1" applyFont="1" applyBorder="1" applyAlignment="1" applyProtection="1">
      <alignment horizontal="center"/>
      <protection locked="0"/>
    </xf>
    <xf numFmtId="31" fontId="39" fillId="0" borderId="0" xfId="56" applyNumberFormat="1" applyFont="1" applyBorder="1" applyAlignment="1">
      <alignment horizontal="center"/>
    </xf>
    <xf numFmtId="0" fontId="27" fillId="0" borderId="0" xfId="56" applyFont="1" applyBorder="1" applyAlignment="1"/>
    <xf numFmtId="0" fontId="41" fillId="0" borderId="0" xfId="56" applyFont="1" applyBorder="1" applyAlignment="1">
      <alignment horizontal="right"/>
    </xf>
    <xf numFmtId="176" fontId="41" fillId="0" borderId="27" xfId="0" applyNumberFormat="1" applyFont="1" applyFill="1" applyBorder="1" applyAlignment="1">
      <alignment vertical="center"/>
    </xf>
    <xf numFmtId="176" fontId="41" fillId="0" borderId="1" xfId="0" applyNumberFormat="1" applyFont="1" applyFill="1" applyBorder="1" applyAlignment="1">
      <alignment vertical="center"/>
    </xf>
    <xf numFmtId="0" fontId="39" fillId="0" borderId="12" xfId="56" applyFont="1" applyBorder="1" applyAlignment="1">
      <alignment horizontal="right"/>
    </xf>
    <xf numFmtId="183" fontId="27" fillId="0" borderId="38" xfId="0" applyNumberFormat="1"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1" fontId="30" fillId="0" borderId="20" xfId="0" applyNumberFormat="1" applyFont="1" applyFill="1" applyBorder="1" applyProtection="1">
      <protection locked="0"/>
    </xf>
    <xf numFmtId="181" fontId="30" fillId="0" borderId="34" xfId="0" applyNumberFormat="1" applyFont="1" applyFill="1" applyBorder="1" applyProtection="1">
      <protection locked="0"/>
    </xf>
    <xf numFmtId="181" fontId="30" fillId="0" borderId="24" xfId="0" applyNumberFormat="1" applyFont="1" applyFill="1" applyBorder="1" applyProtection="1">
      <protection locked="0"/>
    </xf>
    <xf numFmtId="176" fontId="41" fillId="0" borderId="36" xfId="0" applyNumberFormat="1" applyFont="1" applyFill="1" applyBorder="1" applyAlignment="1">
      <alignment vertical="center"/>
    </xf>
    <xf numFmtId="183" fontId="27" fillId="24" borderId="39" xfId="0" applyNumberFormat="1" applyFont="1" applyFill="1" applyBorder="1" applyAlignment="1">
      <alignment horizontal="center" vertical="center"/>
    </xf>
    <xf numFmtId="183" fontId="27" fillId="24" borderId="40" xfId="0" applyNumberFormat="1" applyFont="1" applyFill="1" applyBorder="1" applyAlignment="1">
      <alignment horizontal="center" vertical="center"/>
    </xf>
    <xf numFmtId="0" fontId="55" fillId="25" borderId="41" xfId="0" applyFont="1" applyFill="1" applyBorder="1" applyAlignment="1">
      <alignment horizontal="center"/>
    </xf>
    <xf numFmtId="9" fontId="49" fillId="0" borderId="41" xfId="0" applyNumberFormat="1" applyFont="1" applyBorder="1" applyAlignment="1" applyProtection="1">
      <alignment horizontal="center"/>
      <protection locked="0"/>
    </xf>
    <xf numFmtId="0" fontId="49" fillId="26" borderId="41" xfId="0" applyFont="1" applyFill="1" applyBorder="1" applyAlignment="1">
      <alignment horizontal="center"/>
    </xf>
    <xf numFmtId="0" fontId="49" fillId="27" borderId="41" xfId="0" applyFont="1" applyFill="1" applyBorder="1" applyAlignment="1">
      <alignment horizontal="center"/>
    </xf>
    <xf numFmtId="0" fontId="51" fillId="0" borderId="0" xfId="0" applyFont="1"/>
    <xf numFmtId="9" fontId="41" fillId="0" borderId="21" xfId="0" applyNumberFormat="1" applyFont="1" applyFill="1" applyBorder="1" applyAlignment="1" applyProtection="1">
      <alignment horizontal="center" vertical="center"/>
    </xf>
    <xf numFmtId="9" fontId="41" fillId="0" borderId="25" xfId="0" applyNumberFormat="1" applyFont="1" applyFill="1" applyBorder="1" applyAlignment="1" applyProtection="1">
      <alignment horizontal="center" vertical="center"/>
    </xf>
    <xf numFmtId="9" fontId="41" fillId="0" borderId="35" xfId="0" applyNumberFormat="1" applyFont="1" applyFill="1" applyBorder="1" applyAlignment="1" applyProtection="1">
      <alignment horizontal="center" vertical="center"/>
    </xf>
    <xf numFmtId="183" fontId="27" fillId="0" borderId="0" xfId="0" applyNumberFormat="1" applyFont="1" applyBorder="1" applyAlignment="1">
      <alignment horizontal="center"/>
    </xf>
    <xf numFmtId="178" fontId="27" fillId="0" borderId="0" xfId="0" applyNumberFormat="1" applyFont="1" applyFill="1" applyBorder="1" applyAlignment="1" applyProtection="1">
      <alignment vertical="center"/>
      <protection locked="0"/>
    </xf>
    <xf numFmtId="9" fontId="27" fillId="0" borderId="0" xfId="0" applyNumberFormat="1" applyFont="1" applyFill="1" applyBorder="1" applyAlignment="1" applyProtection="1">
      <alignment vertical="center"/>
    </xf>
    <xf numFmtId="0" fontId="52" fillId="0" borderId="0" xfId="0" applyFont="1" applyAlignment="1">
      <alignment horizontal="left" vertical="top"/>
    </xf>
    <xf numFmtId="0" fontId="52" fillId="0" borderId="42" xfId="54" applyFont="1" applyBorder="1" applyAlignment="1">
      <alignment horizontal="right" vertical="center"/>
    </xf>
    <xf numFmtId="0" fontId="52" fillId="0" borderId="43" xfId="54" applyFont="1" applyBorder="1" applyAlignment="1">
      <alignment horizontal="right" vertical="center"/>
    </xf>
    <xf numFmtId="0" fontId="52" fillId="0" borderId="41" xfId="56" applyFont="1" applyBorder="1" applyAlignment="1">
      <alignment horizontal="center" vertical="center"/>
    </xf>
    <xf numFmtId="0" fontId="52" fillId="0" borderId="41" xfId="56" applyFont="1" applyBorder="1" applyAlignment="1">
      <alignment horizontal="right" vertical="center"/>
    </xf>
    <xf numFmtId="0" fontId="39" fillId="0" borderId="41" xfId="56" applyFont="1" applyBorder="1" applyAlignment="1" applyProtection="1">
      <alignment horizontal="center" vertical="center"/>
      <protection locked="0"/>
    </xf>
    <xf numFmtId="0" fontId="54" fillId="0" borderId="41" xfId="56" applyFont="1" applyBorder="1" applyAlignment="1">
      <alignment horizontal="center" vertical="center"/>
    </xf>
    <xf numFmtId="0" fontId="31" fillId="28" borderId="0" xfId="56" applyFont="1" applyFill="1" applyAlignment="1"/>
    <xf numFmtId="0" fontId="31" fillId="28" borderId="0" xfId="56" applyFont="1" applyFill="1"/>
    <xf numFmtId="0" fontId="30" fillId="28" borderId="0" xfId="56" applyFont="1" applyFill="1"/>
    <xf numFmtId="0" fontId="31" fillId="28" borderId="0" xfId="56" quotePrefix="1" applyFont="1" applyFill="1"/>
    <xf numFmtId="0" fontId="31" fillId="28" borderId="0" xfId="55" applyFont="1" applyFill="1" applyAlignment="1"/>
    <xf numFmtId="0" fontId="31" fillId="28" borderId="0" xfId="55" applyFont="1" applyFill="1"/>
    <xf numFmtId="0" fontId="27" fillId="28" borderId="0" xfId="55" applyFont="1" applyFill="1"/>
    <xf numFmtId="181" fontId="30" fillId="0" borderId="44" xfId="0" applyNumberFormat="1" applyFont="1" applyFill="1" applyBorder="1" applyProtection="1">
      <protection locked="0"/>
    </xf>
    <xf numFmtId="181" fontId="30" fillId="0" borderId="45" xfId="0" applyNumberFormat="1" applyFont="1" applyFill="1" applyBorder="1" applyProtection="1">
      <protection locked="0"/>
    </xf>
    <xf numFmtId="0" fontId="49" fillId="0" borderId="0" xfId="0" applyFont="1" applyFill="1" applyBorder="1" applyAlignment="1">
      <alignment vertical="center"/>
    </xf>
    <xf numFmtId="9" fontId="41" fillId="0" borderId="0" xfId="0" applyNumberFormat="1" applyFont="1" applyFill="1" applyBorder="1" applyAlignment="1" applyProtection="1">
      <alignment horizontal="center" vertical="center"/>
    </xf>
    <xf numFmtId="176" fontId="41" fillId="0" borderId="0" xfId="0" applyNumberFormat="1" applyFont="1" applyFill="1" applyBorder="1" applyAlignment="1">
      <alignment vertical="center"/>
    </xf>
    <xf numFmtId="181" fontId="30" fillId="0" borderId="15" xfId="0" applyNumberFormat="1" applyFont="1" applyFill="1" applyBorder="1" applyProtection="1">
      <protection locked="0"/>
    </xf>
    <xf numFmtId="0" fontId="48" fillId="0" borderId="0" xfId="0" applyFont="1"/>
    <xf numFmtId="183" fontId="27" fillId="0" borderId="30" xfId="0" applyNumberFormat="1" applyFont="1" applyFill="1" applyBorder="1" applyAlignment="1">
      <alignment horizontal="center" vertical="center"/>
    </xf>
    <xf numFmtId="178" fontId="30" fillId="0" borderId="27" xfId="0" applyNumberFormat="1" applyFont="1" applyFill="1" applyBorder="1" applyAlignment="1" applyProtection="1">
      <alignment horizontal="center" vertical="center"/>
      <protection locked="0"/>
    </xf>
    <xf numFmtId="178" fontId="30" fillId="0" borderId="27" xfId="0" applyNumberFormat="1" applyFont="1" applyFill="1" applyBorder="1" applyAlignment="1">
      <alignment horizontal="center" vertical="center"/>
    </xf>
    <xf numFmtId="9" fontId="41" fillId="0" borderId="27" xfId="0" applyNumberFormat="1" applyFont="1" applyFill="1" applyBorder="1" applyAlignment="1" applyProtection="1">
      <alignment horizontal="center" vertical="center"/>
    </xf>
    <xf numFmtId="183" fontId="27" fillId="24" borderId="30" xfId="0" applyNumberFormat="1" applyFont="1" applyFill="1" applyBorder="1" applyAlignment="1">
      <alignment horizontal="center" vertical="center"/>
    </xf>
    <xf numFmtId="0" fontId="27" fillId="24" borderId="46" xfId="0" applyFont="1" applyFill="1" applyBorder="1" applyAlignment="1">
      <alignment vertical="center"/>
    </xf>
    <xf numFmtId="0" fontId="30" fillId="24" borderId="0" xfId="0" applyFont="1" applyFill="1" applyBorder="1" applyAlignment="1">
      <alignment horizontal="center" vertical="center" wrapText="1"/>
    </xf>
    <xf numFmtId="177" fontId="41" fillId="24" borderId="27" xfId="0" applyNumberFormat="1" applyFont="1" applyFill="1" applyBorder="1" applyAlignment="1">
      <alignment vertical="center"/>
    </xf>
    <xf numFmtId="0" fontId="56" fillId="0" borderId="0" xfId="0" applyFont="1" applyFill="1" applyBorder="1" applyAlignment="1">
      <alignment vertical="top"/>
    </xf>
    <xf numFmtId="0" fontId="57" fillId="0" borderId="0" xfId="0" applyFont="1" applyFill="1" applyBorder="1" applyAlignment="1">
      <alignment vertical="center"/>
    </xf>
    <xf numFmtId="0" fontId="48" fillId="0" borderId="0" xfId="0" applyFont="1" applyAlignment="1"/>
    <xf numFmtId="177" fontId="41" fillId="0" borderId="1" xfId="0" applyNumberFormat="1" applyFont="1" applyFill="1" applyBorder="1" applyAlignment="1"/>
    <xf numFmtId="178" fontId="30" fillId="0" borderId="1" xfId="0" applyNumberFormat="1" applyFont="1" applyFill="1" applyBorder="1" applyAlignment="1">
      <alignment horizontal="center"/>
    </xf>
    <xf numFmtId="9" fontId="41" fillId="0" borderId="1" xfId="0" applyNumberFormat="1" applyFont="1" applyFill="1" applyBorder="1" applyAlignment="1" applyProtection="1">
      <alignment horizontal="center"/>
    </xf>
    <xf numFmtId="176" fontId="41" fillId="0" borderId="1" xfId="0" applyNumberFormat="1" applyFont="1" applyFill="1" applyBorder="1" applyAlignment="1"/>
    <xf numFmtId="0" fontId="30" fillId="0" borderId="0" xfId="0" applyFont="1" applyFill="1" applyAlignment="1"/>
    <xf numFmtId="0" fontId="27" fillId="0" borderId="46" xfId="0" applyFont="1" applyFill="1" applyBorder="1" applyAlignment="1"/>
    <xf numFmtId="0" fontId="31" fillId="0" borderId="0" xfId="0" applyFont="1" applyBorder="1" applyAlignment="1"/>
    <xf numFmtId="181" fontId="30" fillId="0" borderId="27" xfId="0" applyNumberFormat="1" applyFont="1" applyFill="1" applyBorder="1" applyAlignment="1" applyProtection="1">
      <protection locked="0"/>
    </xf>
    <xf numFmtId="182" fontId="27" fillId="0" borderId="47" xfId="0" applyNumberFormat="1" applyFont="1" applyFill="1" applyBorder="1" applyAlignment="1"/>
    <xf numFmtId="178" fontId="30" fillId="0" borderId="1" xfId="0" applyNumberFormat="1" applyFont="1" applyFill="1" applyBorder="1" applyAlignment="1" applyProtection="1">
      <alignment horizontal="center"/>
    </xf>
    <xf numFmtId="0" fontId="30" fillId="0" borderId="0" xfId="0" applyFont="1" applyFill="1" applyBorder="1" applyAlignment="1">
      <alignment horizontal="center" wrapText="1"/>
    </xf>
    <xf numFmtId="0" fontId="39" fillId="0" borderId="48" xfId="0" applyFont="1" applyFill="1" applyBorder="1" applyAlignment="1">
      <alignment horizontal="left" vertical="center"/>
    </xf>
    <xf numFmtId="0" fontId="39" fillId="0" borderId="49" xfId="0" applyFont="1" applyFill="1" applyBorder="1" applyAlignment="1">
      <alignment vertical="center"/>
    </xf>
    <xf numFmtId="0" fontId="39" fillId="0" borderId="50" xfId="0" applyFont="1" applyFill="1" applyBorder="1" applyAlignment="1">
      <alignment vertical="center"/>
    </xf>
    <xf numFmtId="0" fontId="39" fillId="0" borderId="48" xfId="0" applyFont="1" applyFill="1" applyBorder="1" applyAlignment="1">
      <alignment vertical="center"/>
    </xf>
    <xf numFmtId="0" fontId="39" fillId="24" borderId="49" xfId="0" applyFont="1" applyFill="1" applyBorder="1" applyAlignment="1">
      <alignment horizontal="left" vertical="center"/>
    </xf>
    <xf numFmtId="0" fontId="39" fillId="24" borderId="49" xfId="0" applyFont="1" applyFill="1" applyBorder="1" applyAlignment="1">
      <alignment vertical="center"/>
    </xf>
    <xf numFmtId="0" fontId="39" fillId="24" borderId="50" xfId="0" applyFont="1" applyFill="1" applyBorder="1" applyAlignment="1">
      <alignment vertical="center"/>
    </xf>
    <xf numFmtId="0" fontId="39" fillId="0" borderId="49" xfId="0" applyFont="1" applyFill="1" applyBorder="1" applyAlignment="1">
      <alignment horizontal="left" vertical="center"/>
    </xf>
    <xf numFmtId="181" fontId="30" fillId="0" borderId="51" xfId="0" applyNumberFormat="1" applyFont="1" applyFill="1" applyBorder="1" applyProtection="1">
      <protection locked="0"/>
    </xf>
    <xf numFmtId="181" fontId="30" fillId="0" borderId="52" xfId="0" applyNumberFormat="1" applyFont="1" applyFill="1" applyBorder="1" applyProtection="1">
      <protection locked="0"/>
    </xf>
    <xf numFmtId="181" fontId="30" fillId="0" borderId="1" xfId="0" applyNumberFormat="1" applyFont="1" applyFill="1" applyBorder="1" applyAlignment="1" applyProtection="1">
      <protection locked="0"/>
    </xf>
    <xf numFmtId="9" fontId="49" fillId="0" borderId="0" xfId="0" applyNumberFormat="1" applyFont="1" applyBorder="1" applyAlignment="1" applyProtection="1">
      <alignment horizontal="center"/>
      <protection locked="0"/>
    </xf>
    <xf numFmtId="0" fontId="58" fillId="24" borderId="0" xfId="0" applyFont="1" applyFill="1" applyBorder="1" applyAlignment="1">
      <alignment horizontal="left"/>
    </xf>
    <xf numFmtId="0" fontId="30" fillId="0" borderId="53" xfId="0" applyFont="1" applyFill="1" applyBorder="1" applyAlignment="1">
      <alignment horizontal="center" vertical="center" wrapText="1"/>
    </xf>
    <xf numFmtId="9" fontId="41" fillId="0" borderId="54" xfId="0" applyNumberFormat="1" applyFont="1" applyFill="1" applyBorder="1" applyAlignment="1" applyProtection="1">
      <alignment horizontal="center" vertical="center"/>
    </xf>
    <xf numFmtId="181" fontId="30" fillId="0" borderId="53" xfId="0" applyNumberFormat="1" applyFont="1" applyFill="1" applyBorder="1" applyProtection="1">
      <protection locked="0"/>
    </xf>
    <xf numFmtId="181" fontId="30" fillId="0" borderId="55" xfId="0" applyNumberFormat="1" applyFont="1" applyFill="1" applyBorder="1" applyProtection="1">
      <protection locked="0"/>
    </xf>
    <xf numFmtId="0" fontId="27" fillId="0" borderId="0" xfId="56" applyFont="1" applyAlignment="1">
      <alignment vertical="top"/>
    </xf>
    <xf numFmtId="0" fontId="27" fillId="0" borderId="0" xfId="56" applyFont="1" applyBorder="1" applyAlignment="1">
      <alignment horizontal="left" vertical="center"/>
    </xf>
    <xf numFmtId="0" fontId="27" fillId="0" borderId="46" xfId="0" applyFont="1" applyFill="1" applyBorder="1" applyAlignment="1">
      <alignment vertical="center"/>
    </xf>
    <xf numFmtId="6" fontId="41" fillId="0" borderId="15" xfId="52" applyFont="1" applyFill="1" applyBorder="1" applyAlignment="1">
      <alignment vertical="center"/>
    </xf>
    <xf numFmtId="178" fontId="30" fillId="0" borderId="15" xfId="0" applyNumberFormat="1" applyFont="1" applyFill="1" applyBorder="1" applyAlignment="1" applyProtection="1">
      <alignment horizontal="center" vertical="center"/>
      <protection locked="0"/>
    </xf>
    <xf numFmtId="178" fontId="30" fillId="0" borderId="15" xfId="0" applyNumberFormat="1" applyFont="1" applyFill="1" applyBorder="1" applyAlignment="1">
      <alignment horizontal="center" vertical="center"/>
    </xf>
    <xf numFmtId="9" fontId="41" fillId="0" borderId="15" xfId="0" applyNumberFormat="1" applyFont="1" applyFill="1" applyBorder="1" applyAlignment="1" applyProtection="1">
      <alignment horizontal="center" vertical="center"/>
    </xf>
    <xf numFmtId="177" fontId="41" fillId="0" borderId="54" xfId="0" applyNumberFormat="1" applyFont="1" applyFill="1" applyBorder="1" applyAlignment="1">
      <alignment vertical="center"/>
    </xf>
    <xf numFmtId="0" fontId="27" fillId="24" borderId="56" xfId="0" applyFont="1" applyFill="1" applyBorder="1" applyAlignment="1">
      <alignment vertical="center"/>
    </xf>
    <xf numFmtId="176" fontId="41" fillId="0" borderId="45" xfId="0" applyNumberFormat="1" applyFont="1" applyFill="1" applyBorder="1" applyAlignment="1">
      <alignment vertical="center"/>
    </xf>
    <xf numFmtId="0" fontId="30" fillId="0" borderId="0" xfId="56" applyFont="1" applyAlignment="1">
      <alignment vertical="center"/>
    </xf>
    <xf numFmtId="178" fontId="30" fillId="0" borderId="57" xfId="0" applyNumberFormat="1" applyFont="1" applyFill="1" applyBorder="1" applyAlignment="1" applyProtection="1">
      <alignment horizontal="center" vertical="center"/>
      <protection locked="0"/>
    </xf>
    <xf numFmtId="0" fontId="39" fillId="0" borderId="58" xfId="0" applyFont="1" applyFill="1" applyBorder="1" applyAlignment="1">
      <alignment horizontal="left" vertical="center"/>
    </xf>
    <xf numFmtId="183" fontId="27" fillId="0" borderId="59" xfId="0" applyNumberFormat="1" applyFont="1" applyFill="1" applyBorder="1" applyAlignment="1">
      <alignment horizontal="center" vertical="center"/>
    </xf>
    <xf numFmtId="183" fontId="27" fillId="0" borderId="60" xfId="0" applyNumberFormat="1" applyFont="1" applyFill="1" applyBorder="1" applyAlignment="1">
      <alignment horizontal="center" vertical="center"/>
    </xf>
    <xf numFmtId="181" fontId="30" fillId="0" borderId="50" xfId="0" applyNumberFormat="1" applyFont="1" applyFill="1" applyBorder="1" applyProtection="1">
      <protection locked="0"/>
    </xf>
    <xf numFmtId="181" fontId="30" fillId="0" borderId="49" xfId="0" applyNumberFormat="1" applyFont="1" applyFill="1" applyBorder="1" applyProtection="1">
      <protection locked="0"/>
    </xf>
    <xf numFmtId="178" fontId="30" fillId="0" borderId="61" xfId="0" applyNumberFormat="1" applyFont="1" applyFill="1" applyBorder="1" applyAlignment="1">
      <alignment horizontal="center" vertical="center"/>
    </xf>
    <xf numFmtId="178" fontId="30" fillId="0" borderId="61" xfId="0" applyNumberFormat="1" applyFont="1" applyFill="1" applyBorder="1" applyAlignment="1" applyProtection="1">
      <alignment horizontal="center" vertical="center"/>
      <protection locked="0"/>
    </xf>
    <xf numFmtId="183" fontId="27" fillId="24" borderId="62" xfId="0" applyNumberFormat="1" applyFont="1" applyFill="1" applyBorder="1" applyAlignment="1">
      <alignment horizontal="center" vertical="center"/>
    </xf>
    <xf numFmtId="0" fontId="39" fillId="24" borderId="58" xfId="0" applyFont="1" applyFill="1" applyBorder="1" applyAlignment="1">
      <alignment horizontal="left" vertical="center"/>
    </xf>
    <xf numFmtId="0" fontId="27" fillId="24" borderId="63" xfId="0" applyFont="1" applyFill="1" applyBorder="1" applyAlignment="1">
      <alignment vertical="center"/>
    </xf>
    <xf numFmtId="0" fontId="30" fillId="24" borderId="51" xfId="0" applyFont="1" applyFill="1" applyBorder="1" applyAlignment="1">
      <alignment horizontal="center" vertical="center" wrapText="1"/>
    </xf>
    <xf numFmtId="177" fontId="41" fillId="24" borderId="61" xfId="0" applyNumberFormat="1" applyFont="1" applyFill="1" applyBorder="1" applyAlignment="1">
      <alignment vertical="center"/>
    </xf>
    <xf numFmtId="183" fontId="27" fillId="0" borderId="62" xfId="0" applyNumberFormat="1" applyFont="1" applyFill="1" applyBorder="1" applyAlignment="1">
      <alignment horizontal="center" vertical="center"/>
    </xf>
    <xf numFmtId="0" fontId="30" fillId="0" borderId="51" xfId="0" applyFont="1" applyFill="1" applyBorder="1" applyAlignment="1">
      <alignment horizontal="center" vertical="center" wrapText="1"/>
    </xf>
    <xf numFmtId="0" fontId="39" fillId="24" borderId="58" xfId="0" applyFont="1" applyFill="1" applyBorder="1" applyAlignment="1">
      <alignment vertical="center"/>
    </xf>
    <xf numFmtId="0" fontId="27" fillId="0" borderId="63" xfId="0" applyFont="1" applyFill="1" applyBorder="1" applyAlignment="1">
      <alignment vertical="center"/>
    </xf>
    <xf numFmtId="177" fontId="41" fillId="0" borderId="61" xfId="0" applyNumberFormat="1" applyFont="1" applyFill="1" applyBorder="1" applyAlignment="1">
      <alignment vertical="center"/>
    </xf>
    <xf numFmtId="0" fontId="30" fillId="0" borderId="64" xfId="0" applyFont="1" applyFill="1" applyBorder="1" applyAlignment="1">
      <alignment horizontal="center" vertical="center" wrapText="1"/>
    </xf>
    <xf numFmtId="178" fontId="30" fillId="0" borderId="57" xfId="0" applyNumberFormat="1" applyFont="1" applyFill="1" applyBorder="1" applyAlignment="1">
      <alignment horizontal="center" vertical="center"/>
    </xf>
    <xf numFmtId="181" fontId="30" fillId="0" borderId="64" xfId="0" applyNumberFormat="1" applyFont="1" applyFill="1" applyBorder="1" applyProtection="1">
      <protection locked="0"/>
    </xf>
    <xf numFmtId="6" fontId="41" fillId="0" borderId="35" xfId="52" applyFont="1" applyFill="1" applyBorder="1" applyAlignment="1">
      <alignment vertical="center"/>
    </xf>
    <xf numFmtId="176" fontId="41" fillId="0" borderId="55" xfId="0" applyNumberFormat="1" applyFont="1" applyFill="1" applyBorder="1" applyAlignment="1">
      <alignment vertical="center"/>
    </xf>
    <xf numFmtId="176" fontId="41" fillId="0" borderId="33" xfId="0" applyNumberFormat="1" applyFont="1" applyFill="1" applyBorder="1" applyAlignment="1">
      <alignment vertical="center"/>
    </xf>
    <xf numFmtId="183" fontId="27" fillId="0" borderId="30" xfId="0" applyNumberFormat="1" applyFont="1" applyFill="1" applyBorder="1" applyAlignment="1">
      <alignment horizontal="center"/>
    </xf>
    <xf numFmtId="0" fontId="47" fillId="0" borderId="65" xfId="0" applyFont="1" applyBorder="1" applyAlignment="1">
      <alignment vertical="top"/>
    </xf>
    <xf numFmtId="0" fontId="30" fillId="0" borderId="27" xfId="0" applyFont="1" applyFill="1" applyBorder="1" applyAlignment="1">
      <alignment horizontal="center" wrapText="1"/>
    </xf>
    <xf numFmtId="177" fontId="41" fillId="0" borderId="27" xfId="0" applyNumberFormat="1" applyFont="1" applyFill="1" applyBorder="1" applyAlignment="1"/>
    <xf numFmtId="0" fontId="60" fillId="0" borderId="0" xfId="55" applyFont="1"/>
    <xf numFmtId="0" fontId="39" fillId="0" borderId="66" xfId="0" applyFont="1" applyFill="1" applyBorder="1" applyAlignment="1">
      <alignment vertical="center"/>
    </xf>
    <xf numFmtId="178" fontId="30" fillId="0" borderId="54" xfId="0" applyNumberFormat="1" applyFont="1" applyFill="1" applyBorder="1" applyAlignment="1" applyProtection="1">
      <alignment horizontal="center" vertical="center"/>
      <protection locked="0"/>
    </xf>
    <xf numFmtId="178" fontId="30" fillId="0" borderId="54" xfId="0" applyNumberFormat="1" applyFont="1" applyFill="1" applyBorder="1" applyAlignment="1">
      <alignment horizontal="center" vertical="center"/>
    </xf>
    <xf numFmtId="9" fontId="41" fillId="0" borderId="67" xfId="0" applyNumberFormat="1" applyFont="1" applyFill="1" applyBorder="1" applyAlignment="1" applyProtection="1">
      <alignment horizontal="center" vertical="center"/>
    </xf>
    <xf numFmtId="6" fontId="41" fillId="0" borderId="0" xfId="52" applyFont="1" applyFill="1" applyBorder="1" applyAlignment="1">
      <alignment vertical="center"/>
    </xf>
    <xf numFmtId="183" fontId="27" fillId="0" borderId="31" xfId="0" applyNumberFormat="1" applyFont="1" applyFill="1" applyBorder="1" applyAlignment="1">
      <alignment horizontal="center" vertical="center"/>
    </xf>
    <xf numFmtId="6" fontId="41" fillId="0" borderId="25" xfId="52" applyFont="1" applyFill="1" applyBorder="1" applyAlignment="1">
      <alignment vertical="center"/>
    </xf>
    <xf numFmtId="0" fontId="27" fillId="0" borderId="0" xfId="56" applyFont="1" applyAlignment="1" applyProtection="1">
      <alignment vertical="center"/>
    </xf>
    <xf numFmtId="183" fontId="27" fillId="0" borderId="27" xfId="0" applyNumberFormat="1" applyFont="1" applyFill="1" applyBorder="1" applyAlignment="1">
      <alignment horizontal="center"/>
    </xf>
    <xf numFmtId="183" fontId="27" fillId="0" borderId="38" xfId="0" applyNumberFormat="1" applyFont="1" applyBorder="1" applyAlignment="1">
      <alignment horizontal="center" vertical="center"/>
    </xf>
    <xf numFmtId="0" fontId="30" fillId="0" borderId="38" xfId="0" applyFont="1" applyBorder="1" applyAlignment="1">
      <alignment horizontal="center" vertical="center"/>
    </xf>
    <xf numFmtId="0" fontId="30" fillId="0" borderId="19" xfId="0" applyFont="1" applyBorder="1" applyAlignment="1">
      <alignment horizontal="center" vertical="center"/>
    </xf>
    <xf numFmtId="0" fontId="30" fillId="0" borderId="68" xfId="0" applyFont="1" applyBorder="1" applyAlignment="1">
      <alignment horizontal="center" vertical="center"/>
    </xf>
    <xf numFmtId="0" fontId="30" fillId="0" borderId="22" xfId="0" applyFont="1" applyBorder="1" applyAlignment="1">
      <alignment horizontal="center" vertical="center"/>
    </xf>
    <xf numFmtId="181" fontId="30" fillId="0" borderId="20" xfId="0" applyNumberFormat="1" applyFont="1" applyFill="1" applyBorder="1" applyAlignment="1">
      <alignment horizontal="center" vertical="center"/>
    </xf>
    <xf numFmtId="181" fontId="30" fillId="0" borderId="22" xfId="0" applyNumberFormat="1" applyFont="1" applyFill="1" applyBorder="1" applyAlignment="1">
      <alignment horizontal="center" vertical="center"/>
    </xf>
    <xf numFmtId="0" fontId="39" fillId="0" borderId="58" xfId="0" applyFont="1" applyFill="1" applyBorder="1" applyAlignment="1">
      <alignment vertical="center"/>
    </xf>
    <xf numFmtId="0" fontId="27" fillId="0" borderId="69" xfId="0" applyFont="1" applyFill="1" applyBorder="1" applyAlignment="1">
      <alignment vertical="center"/>
    </xf>
    <xf numFmtId="0" fontId="30" fillId="0" borderId="69" xfId="0" applyFont="1" applyFill="1" applyBorder="1" applyAlignment="1">
      <alignment horizontal="center" vertical="center" wrapText="1"/>
    </xf>
    <xf numFmtId="181" fontId="30" fillId="0" borderId="58" xfId="0" applyNumberFormat="1" applyFont="1" applyFill="1" applyBorder="1" applyProtection="1">
      <protection locked="0"/>
    </xf>
    <xf numFmtId="181" fontId="30" fillId="0" borderId="70" xfId="0" applyNumberFormat="1" applyFont="1" applyFill="1" applyBorder="1" applyProtection="1">
      <protection locked="0"/>
    </xf>
    <xf numFmtId="183" fontId="27" fillId="0" borderId="71" xfId="0" applyNumberFormat="1" applyFont="1" applyFill="1" applyBorder="1" applyAlignment="1">
      <alignment horizontal="center" vertical="center"/>
    </xf>
    <xf numFmtId="0" fontId="27" fillId="0" borderId="72" xfId="0" applyFont="1" applyFill="1" applyBorder="1" applyAlignment="1">
      <alignment vertical="center"/>
    </xf>
    <xf numFmtId="0" fontId="30" fillId="0" borderId="72" xfId="0" applyFont="1" applyFill="1" applyBorder="1" applyAlignment="1">
      <alignment horizontal="center" vertical="center" wrapText="1"/>
    </xf>
    <xf numFmtId="181" fontId="30" fillId="0" borderId="73" xfId="0" applyNumberFormat="1" applyFont="1" applyFill="1" applyBorder="1" applyProtection="1">
      <protection locked="0"/>
    </xf>
    <xf numFmtId="0" fontId="30" fillId="0" borderId="38"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22" xfId="0" applyFont="1" applyFill="1" applyBorder="1" applyAlignment="1">
      <alignment horizontal="center" vertical="center"/>
    </xf>
    <xf numFmtId="0" fontId="27" fillId="0" borderId="0" xfId="56" applyFont="1" applyBorder="1" applyAlignment="1">
      <alignment horizontal="center" vertical="center"/>
    </xf>
    <xf numFmtId="0" fontId="32" fillId="0" borderId="0" xfId="56" applyFont="1" applyAlignment="1">
      <alignment vertical="center"/>
    </xf>
    <xf numFmtId="0" fontId="19" fillId="0" borderId="74" xfId="56" applyFont="1" applyBorder="1" applyAlignment="1">
      <alignment horizontal="center" vertical="center"/>
    </xf>
    <xf numFmtId="0" fontId="19" fillId="0" borderId="75" xfId="56" applyFont="1" applyBorder="1" applyAlignment="1">
      <alignment horizontal="center" vertical="center"/>
    </xf>
    <xf numFmtId="0" fontId="27" fillId="0" borderId="76" xfId="56" applyFont="1" applyBorder="1" applyAlignment="1" applyProtection="1">
      <alignment horizontal="center" vertical="center"/>
      <protection locked="0"/>
    </xf>
    <xf numFmtId="0" fontId="61" fillId="0" borderId="75" xfId="56" applyFont="1" applyBorder="1" applyAlignment="1">
      <alignment horizontal="center" vertical="center" wrapText="1"/>
    </xf>
    <xf numFmtId="0" fontId="19" fillId="0" borderId="77" xfId="56" applyFont="1" applyBorder="1" applyAlignment="1">
      <alignment horizontal="center" vertical="center"/>
    </xf>
    <xf numFmtId="0" fontId="27" fillId="0" borderId="0" xfId="56" applyFont="1" applyBorder="1" applyAlignment="1">
      <alignment vertical="center"/>
    </xf>
    <xf numFmtId="0" fontId="27" fillId="0" borderId="78" xfId="56" applyFont="1" applyBorder="1" applyAlignment="1" applyProtection="1">
      <alignment horizontal="center" vertical="center"/>
    </xf>
    <xf numFmtId="0" fontId="59" fillId="0" borderId="0" xfId="56" applyFont="1" applyBorder="1" applyAlignment="1">
      <alignment vertical="center"/>
    </xf>
    <xf numFmtId="0" fontId="27" fillId="0" borderId="0" xfId="56" applyFont="1" applyAlignment="1">
      <alignment vertical="center"/>
    </xf>
    <xf numFmtId="0" fontId="19" fillId="0" borderId="74" xfId="56" applyFont="1" applyFill="1" applyBorder="1" applyAlignment="1">
      <alignment horizontal="center" vertical="center"/>
    </xf>
    <xf numFmtId="0" fontId="19" fillId="0" borderId="75" xfId="56" applyFont="1" applyFill="1" applyBorder="1" applyAlignment="1">
      <alignment horizontal="center" vertical="center"/>
    </xf>
    <xf numFmtId="0" fontId="19" fillId="0" borderId="79" xfId="56" applyFont="1" applyFill="1" applyBorder="1" applyAlignment="1">
      <alignment horizontal="center" vertical="center"/>
    </xf>
    <xf numFmtId="0" fontId="30" fillId="0" borderId="0" xfId="0" applyFont="1" applyBorder="1" applyAlignment="1">
      <alignment vertical="center"/>
    </xf>
    <xf numFmtId="0" fontId="30" fillId="0" borderId="0" xfId="56" applyFont="1" applyBorder="1" applyAlignment="1">
      <alignment horizontal="right" vertical="center"/>
    </xf>
    <xf numFmtId="0" fontId="42" fillId="0" borderId="0" xfId="0" applyFont="1" applyFill="1" applyAlignment="1">
      <alignment vertical="center"/>
    </xf>
    <xf numFmtId="0" fontId="43" fillId="0" borderId="0" xfId="56" applyFont="1" applyAlignment="1">
      <alignment vertical="center"/>
    </xf>
    <xf numFmtId="0" fontId="31" fillId="0" borderId="0" xfId="56" applyFont="1" applyBorder="1" applyAlignment="1">
      <alignment horizontal="left" vertical="center"/>
    </xf>
    <xf numFmtId="0" fontId="31" fillId="0" borderId="0" xfId="0" applyFont="1" applyBorder="1" applyAlignment="1">
      <alignment vertical="center"/>
    </xf>
    <xf numFmtId="0" fontId="31" fillId="0" borderId="0" xfId="56" applyFont="1" applyBorder="1" applyAlignment="1">
      <alignment horizontal="right" vertical="center"/>
    </xf>
    <xf numFmtId="0" fontId="33" fillId="0" borderId="0" xfId="0" applyFont="1" applyFill="1" applyAlignment="1">
      <alignment vertical="center"/>
    </xf>
    <xf numFmtId="0" fontId="31" fillId="0" borderId="0" xfId="56" applyFont="1" applyAlignment="1">
      <alignment vertical="center"/>
    </xf>
    <xf numFmtId="0" fontId="31" fillId="0" borderId="41" xfId="56" applyFont="1" applyBorder="1" applyAlignment="1"/>
    <xf numFmtId="31" fontId="39" fillId="0" borderId="43" xfId="56" applyNumberFormat="1" applyFont="1" applyBorder="1" applyAlignment="1" applyProtection="1">
      <alignment horizontal="right" vertical="center"/>
    </xf>
    <xf numFmtId="0" fontId="62" fillId="0" borderId="0" xfId="0" applyFont="1" applyFill="1" applyBorder="1" applyAlignment="1">
      <alignment vertical="center"/>
    </xf>
    <xf numFmtId="0" fontId="30" fillId="0" borderId="0" xfId="0" applyFont="1" applyFill="1" applyBorder="1"/>
    <xf numFmtId="183" fontId="39" fillId="0" borderId="31" xfId="0" applyNumberFormat="1" applyFont="1" applyFill="1" applyBorder="1" applyAlignment="1">
      <alignment horizontal="left" vertical="center"/>
    </xf>
    <xf numFmtId="177" fontId="41" fillId="0" borderId="57" xfId="0" applyNumberFormat="1" applyFont="1" applyFill="1" applyBorder="1" applyAlignment="1">
      <alignment vertical="center"/>
    </xf>
    <xf numFmtId="9" fontId="41" fillId="0" borderId="57" xfId="0" applyNumberFormat="1" applyFont="1" applyFill="1" applyBorder="1" applyAlignment="1" applyProtection="1">
      <alignment horizontal="center" vertical="center"/>
    </xf>
    <xf numFmtId="176" fontId="41" fillId="0" borderId="28" xfId="0" applyNumberFormat="1" applyFont="1" applyFill="1" applyBorder="1" applyAlignment="1">
      <alignment vertical="center"/>
    </xf>
    <xf numFmtId="0" fontId="27" fillId="0" borderId="0" xfId="0" applyFont="1" applyAlignment="1" applyProtection="1">
      <alignment horizontal="right"/>
      <protection locked="0"/>
    </xf>
    <xf numFmtId="14" fontId="27" fillId="0" borderId="0" xfId="0" applyNumberFormat="1" applyFont="1" applyAlignment="1">
      <alignment horizontal="left"/>
    </xf>
    <xf numFmtId="14" fontId="30" fillId="0" borderId="0" xfId="0" applyNumberFormat="1" applyFont="1" applyAlignment="1">
      <alignment horizontal="left"/>
    </xf>
    <xf numFmtId="0" fontId="30" fillId="0" borderId="0" xfId="56" applyFont="1" applyAlignment="1" applyProtection="1">
      <alignment horizontal="left"/>
    </xf>
    <xf numFmtId="185" fontId="39" fillId="0" borderId="41" xfId="56" applyNumberFormat="1" applyFont="1" applyBorder="1" applyAlignment="1" applyProtection="1">
      <alignment horizontal="right" vertical="center"/>
      <protection locked="0"/>
    </xf>
    <xf numFmtId="184" fontId="39" fillId="0" borderId="43" xfId="56" applyNumberFormat="1" applyFont="1" applyBorder="1" applyAlignment="1" applyProtection="1">
      <alignment horizontal="right" vertical="center"/>
      <protection locked="0"/>
    </xf>
    <xf numFmtId="0" fontId="39" fillId="0" borderId="58" xfId="0" applyFont="1" applyFill="1" applyBorder="1" applyAlignment="1">
      <alignment vertical="center" wrapText="1"/>
    </xf>
    <xf numFmtId="0" fontId="27" fillId="0" borderId="56" xfId="0" applyFont="1" applyFill="1" applyBorder="1" applyAlignment="1">
      <alignment vertical="center" wrapText="1"/>
    </xf>
    <xf numFmtId="0" fontId="27" fillId="0" borderId="33" xfId="0" applyFont="1" applyFill="1" applyBorder="1" applyAlignment="1">
      <alignment vertical="center" wrapText="1"/>
    </xf>
    <xf numFmtId="0" fontId="27" fillId="0" borderId="23" xfId="0" applyFont="1" applyFill="1" applyBorder="1" applyAlignment="1">
      <alignment vertical="center" wrapText="1"/>
    </xf>
    <xf numFmtId="0" fontId="63" fillId="0" borderId="27" xfId="0" applyFont="1" applyBorder="1" applyAlignment="1"/>
    <xf numFmtId="0" fontId="63" fillId="0" borderId="0" xfId="0" applyFont="1" applyFill="1"/>
    <xf numFmtId="0" fontId="63" fillId="0" borderId="0" xfId="0" applyFont="1"/>
    <xf numFmtId="0" fontId="49" fillId="27" borderId="80" xfId="0" applyFont="1" applyFill="1" applyBorder="1" applyAlignment="1">
      <alignment horizontal="center"/>
    </xf>
    <xf numFmtId="9" fontId="49" fillId="0" borderId="80" xfId="0" applyNumberFormat="1" applyFont="1" applyBorder="1" applyAlignment="1" applyProtection="1">
      <alignment horizontal="center"/>
      <protection locked="0"/>
    </xf>
    <xf numFmtId="0" fontId="27" fillId="0" borderId="27" xfId="0" applyFont="1" applyFill="1" applyBorder="1" applyAlignment="1">
      <alignment vertical="center"/>
    </xf>
    <xf numFmtId="177" fontId="41" fillId="0" borderId="27" xfId="0" applyNumberFormat="1" applyFont="1" applyFill="1" applyBorder="1" applyAlignment="1">
      <alignment vertical="center"/>
    </xf>
    <xf numFmtId="0" fontId="27" fillId="0" borderId="0" xfId="0" applyFont="1" applyBorder="1" applyProtection="1">
      <protection locked="0"/>
    </xf>
    <xf numFmtId="9" fontId="41" fillId="0" borderId="61" xfId="0" applyNumberFormat="1" applyFont="1" applyFill="1" applyBorder="1" applyAlignment="1" applyProtection="1">
      <alignment horizontal="center" vertical="center"/>
    </xf>
    <xf numFmtId="176" fontId="41" fillId="0" borderId="52" xfId="0" applyNumberFormat="1" applyFont="1" applyFill="1" applyBorder="1" applyAlignment="1">
      <alignment vertical="center"/>
    </xf>
    <xf numFmtId="0" fontId="64" fillId="0" borderId="0" xfId="0" applyFont="1" applyFill="1" applyBorder="1" applyAlignment="1">
      <alignment vertical="top" wrapText="1"/>
    </xf>
    <xf numFmtId="183" fontId="27" fillId="0" borderId="49" xfId="0" applyNumberFormat="1" applyFont="1" applyFill="1" applyBorder="1" applyAlignment="1">
      <alignment horizontal="center" vertical="center"/>
    </xf>
    <xf numFmtId="6" fontId="41" fillId="0" borderId="35" xfId="56" applyNumberFormat="1" applyFont="1" applyBorder="1" applyAlignment="1">
      <alignment vertical="center"/>
    </xf>
    <xf numFmtId="178" fontId="41" fillId="0" borderId="35" xfId="0" applyNumberFormat="1" applyFont="1" applyFill="1" applyBorder="1" applyAlignment="1" applyProtection="1">
      <alignment horizontal="center" vertical="center"/>
      <protection locked="0"/>
    </xf>
    <xf numFmtId="178" fontId="41" fillId="0" borderId="35" xfId="0" applyNumberFormat="1" applyFont="1" applyFill="1" applyBorder="1" applyAlignment="1">
      <alignment horizontal="center" vertical="center"/>
    </xf>
    <xf numFmtId="0" fontId="65" fillId="0" borderId="35" xfId="0" applyFont="1" applyFill="1" applyBorder="1" applyAlignment="1">
      <alignment vertical="center" wrapText="1"/>
    </xf>
    <xf numFmtId="0" fontId="65" fillId="0" borderId="35" xfId="56" applyFont="1" applyBorder="1" applyAlignment="1">
      <alignment vertical="center"/>
    </xf>
    <xf numFmtId="0" fontId="41" fillId="0" borderId="35" xfId="56" applyFont="1" applyBorder="1" applyAlignment="1">
      <alignment vertical="center"/>
    </xf>
    <xf numFmtId="178" fontId="41" fillId="0" borderId="25" xfId="0" applyNumberFormat="1" applyFont="1" applyFill="1" applyBorder="1" applyAlignment="1" applyProtection="1">
      <alignment horizontal="center" vertical="center"/>
      <protection locked="0"/>
    </xf>
    <xf numFmtId="183" fontId="27" fillId="0" borderId="81" xfId="0" applyNumberFormat="1" applyFont="1" applyFill="1" applyBorder="1" applyAlignment="1">
      <alignment horizontal="center" vertical="center"/>
    </xf>
    <xf numFmtId="0" fontId="65" fillId="0" borderId="67" xfId="0" applyFont="1" applyFill="1" applyBorder="1" applyAlignment="1">
      <alignment vertical="center"/>
    </xf>
    <xf numFmtId="6" fontId="41" fillId="0" borderId="67" xfId="56" applyNumberFormat="1" applyFont="1" applyBorder="1" applyAlignment="1">
      <alignment vertical="center"/>
    </xf>
    <xf numFmtId="178" fontId="41" fillId="0" borderId="67" xfId="0" applyNumberFormat="1" applyFont="1" applyFill="1" applyBorder="1" applyAlignment="1" applyProtection="1">
      <alignment horizontal="center" vertical="center"/>
      <protection locked="0"/>
    </xf>
    <xf numFmtId="178" fontId="41" fillId="0" borderId="67" xfId="0" applyNumberFormat="1" applyFont="1" applyFill="1" applyBorder="1" applyAlignment="1">
      <alignment horizontal="center" vertical="center"/>
    </xf>
    <xf numFmtId="183" fontId="27" fillId="0" borderId="82" xfId="0" applyNumberFormat="1" applyFont="1" applyBorder="1" applyAlignment="1">
      <alignment horizontal="center" vertical="center"/>
    </xf>
    <xf numFmtId="0" fontId="30" fillId="0" borderId="82" xfId="0" applyFont="1" applyBorder="1" applyAlignment="1">
      <alignment horizontal="center" vertical="center"/>
    </xf>
    <xf numFmtId="0" fontId="30" fillId="0" borderId="83" xfId="0" applyFont="1" applyBorder="1" applyAlignment="1">
      <alignment horizontal="center" vertical="center"/>
    </xf>
    <xf numFmtId="0" fontId="30" fillId="0" borderId="1" xfId="0" applyFont="1" applyBorder="1" applyAlignment="1">
      <alignment horizontal="center" vertical="center"/>
    </xf>
    <xf numFmtId="0" fontId="30" fillId="0" borderId="18" xfId="0" applyFont="1" applyBorder="1" applyAlignment="1">
      <alignment horizontal="center" vertical="center"/>
    </xf>
    <xf numFmtId="0" fontId="41" fillId="0" borderId="25" xfId="56" applyFont="1" applyBorder="1" applyAlignment="1">
      <alignment vertical="center"/>
    </xf>
    <xf numFmtId="6" fontId="41" fillId="0" borderId="25" xfId="56" applyNumberFormat="1" applyFont="1" applyBorder="1" applyAlignment="1">
      <alignment vertical="center"/>
    </xf>
    <xf numFmtId="178" fontId="41" fillId="0" borderId="25" xfId="0" applyNumberFormat="1" applyFont="1" applyFill="1" applyBorder="1" applyAlignment="1">
      <alignment horizontal="center" vertical="center"/>
    </xf>
    <xf numFmtId="0" fontId="41" fillId="0" borderId="67" xfId="56" applyFont="1" applyBorder="1" applyAlignment="1">
      <alignment vertical="center"/>
    </xf>
    <xf numFmtId="183" fontId="27" fillId="0" borderId="84" xfId="0" applyNumberFormat="1" applyFont="1" applyFill="1" applyBorder="1" applyAlignment="1">
      <alignment horizontal="center" vertical="center"/>
    </xf>
    <xf numFmtId="183" fontId="27" fillId="24" borderId="49" xfId="0" applyNumberFormat="1" applyFont="1" applyFill="1" applyBorder="1" applyAlignment="1">
      <alignment horizontal="center" vertical="center"/>
    </xf>
    <xf numFmtId="183" fontId="27" fillId="24" borderId="50" xfId="0" applyNumberFormat="1" applyFont="1" applyFill="1" applyBorder="1" applyAlignment="1">
      <alignment horizontal="center" vertical="center"/>
    </xf>
    <xf numFmtId="0" fontId="41" fillId="0" borderId="35" xfId="56" applyNumberFormat="1" applyFont="1" applyBorder="1" applyAlignment="1">
      <alignment horizontal="center" vertical="center"/>
    </xf>
    <xf numFmtId="178" fontId="41" fillId="0" borderId="34" xfId="0" applyNumberFormat="1" applyFont="1" applyFill="1" applyBorder="1" applyAlignment="1">
      <alignment horizontal="center" vertical="center"/>
    </xf>
    <xf numFmtId="178" fontId="41" fillId="0" borderId="59" xfId="0" applyNumberFormat="1" applyFont="1" applyFill="1" applyBorder="1" applyAlignment="1" applyProtection="1">
      <alignment horizontal="center" vertical="center"/>
      <protection locked="0"/>
    </xf>
    <xf numFmtId="178" fontId="41" fillId="0" borderId="60" xfId="0" applyNumberFormat="1" applyFont="1" applyFill="1" applyBorder="1" applyAlignment="1" applyProtection="1">
      <alignment horizontal="center" vertical="center"/>
      <protection locked="0"/>
    </xf>
    <xf numFmtId="178" fontId="41" fillId="0" borderId="85" xfId="0" applyNumberFormat="1" applyFont="1" applyFill="1" applyBorder="1" applyAlignment="1" applyProtection="1">
      <alignment horizontal="center" vertical="center"/>
      <protection locked="0"/>
    </xf>
    <xf numFmtId="178" fontId="41" fillId="0" borderId="71" xfId="0" applyNumberFormat="1" applyFont="1" applyFill="1" applyBorder="1" applyAlignment="1" applyProtection="1">
      <alignment horizontal="center" vertical="center"/>
      <protection locked="0"/>
    </xf>
    <xf numFmtId="181" fontId="30" fillId="0" borderId="85" xfId="0" applyNumberFormat="1" applyFont="1" applyFill="1" applyBorder="1" applyProtection="1">
      <protection locked="0"/>
    </xf>
    <xf numFmtId="178" fontId="41" fillId="0" borderId="24" xfId="0" applyNumberFormat="1" applyFont="1" applyFill="1" applyBorder="1" applyAlignment="1">
      <alignment horizontal="center" vertical="center"/>
    </xf>
    <xf numFmtId="178" fontId="41" fillId="0" borderId="106" xfId="0" applyNumberFormat="1" applyFont="1" applyFill="1" applyBorder="1" applyAlignment="1" applyProtection="1">
      <alignment horizontal="center" vertical="center"/>
      <protection locked="0"/>
    </xf>
    <xf numFmtId="178" fontId="41" fillId="0" borderId="44" xfId="0" applyNumberFormat="1" applyFont="1" applyFill="1" applyBorder="1" applyAlignment="1">
      <alignment horizontal="center" vertical="center"/>
    </xf>
    <xf numFmtId="0" fontId="41" fillId="0" borderId="107" xfId="56" applyFont="1" applyBorder="1" applyAlignment="1">
      <alignment vertical="center"/>
    </xf>
    <xf numFmtId="0" fontId="41" fillId="0" borderId="108" xfId="56" applyFont="1" applyBorder="1" applyAlignment="1">
      <alignment vertical="center" wrapText="1"/>
    </xf>
    <xf numFmtId="0" fontId="41" fillId="0" borderId="109" xfId="56" applyFont="1" applyBorder="1" applyAlignment="1">
      <alignment vertical="center" wrapText="1"/>
    </xf>
    <xf numFmtId="0" fontId="41" fillId="0" borderId="110" xfId="56" applyFont="1" applyBorder="1" applyAlignment="1">
      <alignment vertical="center"/>
    </xf>
    <xf numFmtId="0" fontId="41" fillId="0" borderId="111" xfId="56" applyFont="1" applyBorder="1" applyAlignment="1">
      <alignment vertical="center"/>
    </xf>
    <xf numFmtId="0" fontId="41" fillId="0" borderId="112" xfId="56" applyFont="1" applyBorder="1" applyAlignment="1">
      <alignment vertical="center" wrapText="1"/>
    </xf>
    <xf numFmtId="0" fontId="41" fillId="0" borderId="90" xfId="56" applyFont="1" applyBorder="1" applyAlignment="1">
      <alignment vertical="center" wrapText="1"/>
    </xf>
    <xf numFmtId="0" fontId="41" fillId="0" borderId="113" xfId="56" applyFont="1" applyBorder="1" applyAlignment="1">
      <alignment vertical="center" wrapText="1"/>
    </xf>
    <xf numFmtId="0" fontId="41" fillId="0" borderId="114" xfId="56" applyFont="1" applyBorder="1" applyAlignment="1">
      <alignment vertical="center" wrapText="1"/>
    </xf>
    <xf numFmtId="0" fontId="41" fillId="0" borderId="115" xfId="56" applyFont="1" applyBorder="1" applyAlignment="1">
      <alignment vertical="center"/>
    </xf>
    <xf numFmtId="0" fontId="41" fillId="0" borderId="0" xfId="56" applyFont="1" applyBorder="1" applyAlignment="1">
      <alignment vertical="center" wrapText="1"/>
    </xf>
    <xf numFmtId="0" fontId="41" fillId="0" borderId="91" xfId="56" applyFont="1" applyBorder="1" applyAlignment="1">
      <alignment vertical="center" wrapText="1"/>
    </xf>
    <xf numFmtId="0" fontId="41" fillId="0" borderId="116" xfId="56" applyFont="1" applyBorder="1" applyAlignment="1">
      <alignment vertical="center" wrapText="1"/>
    </xf>
    <xf numFmtId="0" fontId="41" fillId="0" borderId="117" xfId="56" applyFont="1" applyBorder="1" applyAlignment="1">
      <alignment vertical="center" wrapText="1"/>
    </xf>
    <xf numFmtId="0" fontId="41" fillId="0" borderId="118" xfId="56" applyFont="1" applyBorder="1" applyAlignment="1">
      <alignment vertical="center" wrapText="1"/>
    </xf>
    <xf numFmtId="6" fontId="41" fillId="0" borderId="118" xfId="56" applyNumberFormat="1" applyFont="1" applyBorder="1" applyAlignment="1">
      <alignment vertical="center"/>
    </xf>
    <xf numFmtId="6" fontId="41" fillId="0" borderId="90" xfId="56" applyNumberFormat="1" applyFont="1" applyBorder="1" applyAlignment="1">
      <alignment vertical="center"/>
    </xf>
    <xf numFmtId="6" fontId="41" fillId="0" borderId="119" xfId="56" applyNumberFormat="1" applyFont="1" applyBorder="1" applyAlignment="1">
      <alignment vertical="center"/>
    </xf>
    <xf numFmtId="183" fontId="27" fillId="24" borderId="60" xfId="0" applyNumberFormat="1" applyFont="1" applyFill="1" applyBorder="1" applyAlignment="1">
      <alignment horizontal="center" vertical="center"/>
    </xf>
    <xf numFmtId="0" fontId="41" fillId="0" borderId="120" xfId="56" applyFont="1" applyBorder="1" applyAlignment="1">
      <alignment vertical="center" wrapText="1"/>
    </xf>
    <xf numFmtId="6" fontId="41" fillId="0" borderId="121" xfId="56" applyNumberFormat="1" applyFont="1" applyBorder="1" applyAlignment="1">
      <alignment vertical="center"/>
    </xf>
    <xf numFmtId="6" fontId="41" fillId="0" borderId="122" xfId="56" applyNumberFormat="1" applyFont="1" applyBorder="1" applyAlignment="1">
      <alignment vertical="center"/>
    </xf>
    <xf numFmtId="0" fontId="41" fillId="0" borderId="68" xfId="56" applyFont="1" applyBorder="1" applyAlignment="1">
      <alignment vertical="center" wrapText="1"/>
    </xf>
    <xf numFmtId="0" fontId="41" fillId="0" borderId="123" xfId="56" applyFont="1" applyBorder="1" applyAlignment="1">
      <alignment vertical="center" wrapText="1"/>
    </xf>
    <xf numFmtId="0" fontId="41" fillId="0" borderId="27" xfId="56" applyFont="1" applyBorder="1" applyAlignment="1">
      <alignment vertical="center" wrapText="1"/>
    </xf>
    <xf numFmtId="0" fontId="41" fillId="0" borderId="124" xfId="56" applyFont="1" applyBorder="1" applyAlignment="1">
      <alignment vertical="center"/>
    </xf>
    <xf numFmtId="0" fontId="41" fillId="0" borderId="114" xfId="56" applyFont="1" applyBorder="1" applyAlignment="1">
      <alignment vertical="center"/>
    </xf>
    <xf numFmtId="0" fontId="41" fillId="0" borderId="91" xfId="56" applyFont="1" applyBorder="1" applyAlignment="1">
      <alignment vertical="center"/>
    </xf>
    <xf numFmtId="183" fontId="27" fillId="0" borderId="125" xfId="0" applyNumberFormat="1" applyFont="1" applyFill="1" applyBorder="1" applyAlignment="1">
      <alignment horizontal="center" vertical="center"/>
    </xf>
    <xf numFmtId="183" fontId="27" fillId="0" borderId="115" xfId="0" applyNumberFormat="1" applyFont="1" applyFill="1" applyBorder="1" applyAlignment="1">
      <alignment horizontal="center" vertical="center"/>
    </xf>
    <xf numFmtId="181" fontId="30" fillId="0" borderId="94" xfId="0" applyNumberFormat="1" applyFont="1" applyFill="1" applyBorder="1" applyAlignment="1">
      <alignment horizontal="center" vertical="center"/>
    </xf>
    <xf numFmtId="181" fontId="30" fillId="0" borderId="126" xfId="0" applyNumberFormat="1" applyFont="1" applyFill="1" applyBorder="1" applyProtection="1">
      <protection locked="0"/>
    </xf>
    <xf numFmtId="181" fontId="30" fillId="0" borderId="37" xfId="0" applyNumberFormat="1" applyFont="1" applyFill="1" applyBorder="1" applyAlignment="1">
      <alignment horizontal="center" vertical="center"/>
    </xf>
    <xf numFmtId="181" fontId="30" fillId="0" borderId="59" xfId="0" applyNumberFormat="1" applyFont="1" applyFill="1" applyBorder="1" applyProtection="1">
      <protection locked="0"/>
    </xf>
    <xf numFmtId="6" fontId="41" fillId="0" borderId="127" xfId="56" applyNumberFormat="1" applyFont="1" applyBorder="1" applyAlignment="1">
      <alignment vertical="center"/>
    </xf>
    <xf numFmtId="178" fontId="41" fillId="0" borderId="20" xfId="0" applyNumberFormat="1" applyFont="1" applyFill="1" applyBorder="1" applyAlignment="1">
      <alignment horizontal="center" vertical="center"/>
    </xf>
    <xf numFmtId="0" fontId="27" fillId="0" borderId="0" xfId="56" applyFont="1" applyBorder="1" applyAlignment="1" applyProtection="1">
      <alignment vertical="center"/>
      <protection locked="0"/>
    </xf>
    <xf numFmtId="0" fontId="27" fillId="0" borderId="0" xfId="56" applyFont="1" applyBorder="1" applyAlignment="1" applyProtection="1">
      <alignment horizontal="left" vertical="center"/>
      <protection locked="0"/>
    </xf>
    <xf numFmtId="0" fontId="65" fillId="0" borderId="25" xfId="56" applyFont="1" applyBorder="1" applyAlignment="1">
      <alignment vertical="center"/>
    </xf>
    <xf numFmtId="0" fontId="41" fillId="0" borderId="25" xfId="0" applyNumberFormat="1" applyFont="1" applyFill="1" applyBorder="1" applyAlignment="1">
      <alignment horizontal="center" vertical="center"/>
    </xf>
    <xf numFmtId="183" fontId="27" fillId="0" borderId="129" xfId="0" applyNumberFormat="1" applyFont="1" applyFill="1" applyBorder="1" applyAlignment="1">
      <alignment horizontal="center" vertical="center"/>
    </xf>
    <xf numFmtId="0" fontId="41" fillId="0" borderId="120" xfId="56" applyFont="1" applyBorder="1" applyAlignment="1">
      <alignment vertical="center"/>
    </xf>
    <xf numFmtId="6" fontId="41" fillId="0" borderId="130" xfId="56" applyNumberFormat="1" applyFont="1" applyBorder="1" applyAlignment="1">
      <alignment vertical="center"/>
    </xf>
    <xf numFmtId="181" fontId="30" fillId="0" borderId="71" xfId="0" applyNumberFormat="1" applyFont="1" applyFill="1" applyBorder="1" applyProtection="1">
      <protection locked="0"/>
    </xf>
    <xf numFmtId="0" fontId="27" fillId="0" borderId="0" xfId="56" applyFont="1" applyBorder="1" applyAlignment="1" applyProtection="1">
      <alignment vertical="center"/>
    </xf>
    <xf numFmtId="0" fontId="27" fillId="0" borderId="98" xfId="56" applyFont="1" applyBorder="1" applyAlignment="1" applyProtection="1">
      <alignment horizontal="center" vertical="center"/>
      <protection locked="0"/>
    </xf>
    <xf numFmtId="0" fontId="27" fillId="0" borderId="99" xfId="56" applyFont="1" applyBorder="1" applyAlignment="1" applyProtection="1">
      <alignment horizontal="center" vertical="center"/>
      <protection locked="0"/>
    </xf>
    <xf numFmtId="0" fontId="27" fillId="0" borderId="100" xfId="56" applyFont="1" applyBorder="1" applyAlignment="1" applyProtection="1">
      <alignment horizontal="center" vertical="center"/>
      <protection locked="0"/>
    </xf>
    <xf numFmtId="0" fontId="27" fillId="0" borderId="101" xfId="56" applyFont="1" applyBorder="1" applyAlignment="1" applyProtection="1">
      <alignment horizontal="left" vertical="center"/>
      <protection locked="0"/>
    </xf>
    <xf numFmtId="0" fontId="27" fillId="0" borderId="102" xfId="56" applyFont="1" applyBorder="1" applyAlignment="1" applyProtection="1">
      <alignment horizontal="left" vertical="center"/>
      <protection locked="0"/>
    </xf>
    <xf numFmtId="0" fontId="27" fillId="0" borderId="103" xfId="56" applyFont="1" applyBorder="1" applyAlignment="1" applyProtection="1">
      <alignment horizontal="left" vertical="center"/>
      <protection locked="0"/>
    </xf>
    <xf numFmtId="0" fontId="27" fillId="0" borderId="95" xfId="56" applyFont="1" applyBorder="1" applyAlignment="1" applyProtection="1">
      <alignment horizontal="center" vertical="center"/>
      <protection locked="0"/>
    </xf>
    <xf numFmtId="0" fontId="27" fillId="0" borderId="96" xfId="56" applyFont="1" applyBorder="1" applyAlignment="1" applyProtection="1">
      <alignment horizontal="center" vertical="center"/>
      <protection locked="0"/>
    </xf>
    <xf numFmtId="0" fontId="27" fillId="0" borderId="76" xfId="56" applyFont="1" applyBorder="1" applyAlignment="1" applyProtection="1">
      <alignment horizontal="center" vertical="center"/>
      <protection locked="0"/>
    </xf>
    <xf numFmtId="0" fontId="27" fillId="0" borderId="97" xfId="56" applyFont="1" applyBorder="1" applyAlignment="1" applyProtection="1">
      <alignment horizontal="center" vertical="center"/>
      <protection locked="0"/>
    </xf>
    <xf numFmtId="0" fontId="19" fillId="0" borderId="95" xfId="56" applyFont="1" applyBorder="1" applyAlignment="1" applyProtection="1">
      <alignment horizontal="center" vertical="center"/>
    </xf>
    <xf numFmtId="186" fontId="27" fillId="0" borderId="95" xfId="56" applyNumberFormat="1" applyFont="1" applyBorder="1" applyAlignment="1" applyProtection="1">
      <alignment horizontal="center" vertical="center"/>
      <protection locked="0"/>
    </xf>
    <xf numFmtId="186" fontId="27" fillId="0" borderId="97" xfId="56" applyNumberFormat="1" applyFont="1" applyBorder="1" applyAlignment="1" applyProtection="1">
      <alignment horizontal="center" vertical="center"/>
      <protection locked="0"/>
    </xf>
    <xf numFmtId="0" fontId="19" fillId="0" borderId="104" xfId="56" applyFont="1" applyBorder="1" applyAlignment="1" applyProtection="1">
      <alignment horizontal="center" vertical="center"/>
    </xf>
    <xf numFmtId="0" fontId="27" fillId="0" borderId="105" xfId="56" applyFont="1" applyBorder="1" applyAlignment="1" applyProtection="1">
      <alignment horizontal="center" vertical="center"/>
      <protection locked="0"/>
    </xf>
    <xf numFmtId="0" fontId="27" fillId="0" borderId="95" xfId="56" applyFont="1" applyBorder="1" applyAlignment="1" applyProtection="1">
      <alignment horizontal="center" vertical="center"/>
    </xf>
    <xf numFmtId="14" fontId="31" fillId="0" borderId="41" xfId="56" applyNumberFormat="1" applyFont="1" applyBorder="1" applyAlignment="1" applyProtection="1">
      <alignment horizontal="center"/>
      <protection locked="0"/>
    </xf>
    <xf numFmtId="0" fontId="31" fillId="0" borderId="41" xfId="56" applyFont="1" applyBorder="1" applyAlignment="1" applyProtection="1">
      <alignment horizontal="center"/>
      <protection locked="0"/>
    </xf>
    <xf numFmtId="0" fontId="27" fillId="0" borderId="101" xfId="56" applyFont="1" applyFill="1" applyBorder="1" applyAlignment="1" applyProtection="1">
      <alignment horizontal="left" vertical="center"/>
      <protection locked="0"/>
    </xf>
    <xf numFmtId="0" fontId="27" fillId="0" borderId="102" xfId="56" applyFont="1" applyFill="1" applyBorder="1" applyAlignment="1" applyProtection="1">
      <alignment horizontal="left" vertical="center"/>
      <protection locked="0"/>
    </xf>
    <xf numFmtId="0" fontId="27" fillId="0" borderId="103" xfId="56" applyFont="1" applyFill="1" applyBorder="1" applyAlignment="1" applyProtection="1">
      <alignment horizontal="left" vertical="center"/>
      <protection locked="0"/>
    </xf>
    <xf numFmtId="0" fontId="27" fillId="0" borderId="128" xfId="56" applyFont="1" applyBorder="1" applyAlignment="1" applyProtection="1">
      <alignment horizontal="left" vertical="center"/>
      <protection locked="0"/>
    </xf>
    <xf numFmtId="0" fontId="47" fillId="0" borderId="86" xfId="56" applyFont="1" applyBorder="1" applyAlignment="1">
      <alignment horizontal="center"/>
    </xf>
    <xf numFmtId="0" fontId="53" fillId="0" borderId="87" xfId="54" applyFont="1" applyBorder="1" applyAlignment="1">
      <alignment vertical="center" wrapText="1"/>
    </xf>
    <xf numFmtId="0" fontId="53" fillId="0" borderId="88" xfId="54" applyFont="1" applyBorder="1" applyAlignment="1">
      <alignment vertical="center" wrapText="1"/>
    </xf>
    <xf numFmtId="0" fontId="53" fillId="0" borderId="89" xfId="54" applyFont="1" applyBorder="1" applyAlignment="1">
      <alignment vertical="center" wrapText="1"/>
    </xf>
    <xf numFmtId="0" fontId="53" fillId="0" borderId="90" xfId="54" applyFont="1" applyBorder="1" applyAlignment="1">
      <alignment vertical="center" wrapText="1"/>
    </xf>
    <xf numFmtId="0" fontId="53" fillId="0" borderId="0" xfId="54" applyFont="1" applyBorder="1" applyAlignment="1">
      <alignment vertical="center" wrapText="1"/>
    </xf>
    <xf numFmtId="0" fontId="53" fillId="0" borderId="91" xfId="54" applyFont="1" applyBorder="1" applyAlignment="1">
      <alignment vertical="center" wrapText="1"/>
    </xf>
    <xf numFmtId="0" fontId="53" fillId="0" borderId="92" xfId="54" applyFont="1" applyBorder="1" applyAlignment="1">
      <alignment vertical="center" wrapText="1"/>
    </xf>
    <xf numFmtId="0" fontId="53" fillId="0" borderId="86" xfId="54" applyFont="1" applyBorder="1" applyAlignment="1">
      <alignment vertical="center" wrapText="1"/>
    </xf>
    <xf numFmtId="0" fontId="53" fillId="0" borderId="93" xfId="54" applyFont="1" applyBorder="1" applyAlignment="1">
      <alignment vertical="center" wrapText="1"/>
    </xf>
    <xf numFmtId="0" fontId="52" fillId="0" borderId="82" xfId="56" applyFont="1" applyBorder="1" applyAlignment="1">
      <alignment horizontal="center" vertical="center"/>
    </xf>
    <xf numFmtId="0" fontId="52" fillId="0" borderId="1" xfId="56" applyFont="1" applyBorder="1" applyAlignment="1">
      <alignment horizontal="center" vertical="center"/>
    </xf>
    <xf numFmtId="0" fontId="52" fillId="0" borderId="94" xfId="56" applyFont="1" applyBorder="1" applyAlignment="1">
      <alignment horizontal="center" vertical="center"/>
    </xf>
    <xf numFmtId="0" fontId="27" fillId="0" borderId="27" xfId="56" applyFont="1" applyBorder="1" applyAlignment="1" applyProtection="1">
      <alignment horizontal="center"/>
      <protection locked="0"/>
    </xf>
    <xf numFmtId="0" fontId="34" fillId="0" borderId="0" xfId="56" applyFont="1" applyAlignment="1">
      <alignment horizontal="center" wrapText="1"/>
    </xf>
    <xf numFmtId="0" fontId="34" fillId="0" borderId="0" xfId="56" applyFont="1" applyAlignment="1">
      <alignment horizontal="center"/>
    </xf>
    <xf numFmtId="5" fontId="50" fillId="0" borderId="86" xfId="56" applyNumberFormat="1" applyFont="1" applyBorder="1" applyAlignment="1">
      <alignment horizontal="center"/>
    </xf>
    <xf numFmtId="42" fontId="50" fillId="0" borderId="86" xfId="56" applyNumberFormat="1" applyFont="1" applyBorder="1" applyAlignment="1">
      <alignment horizontal="center"/>
    </xf>
    <xf numFmtId="6" fontId="55" fillId="0" borderId="12" xfId="44" applyNumberFormat="1" applyFont="1" applyBorder="1" applyAlignment="1">
      <alignment horizontal="center"/>
    </xf>
    <xf numFmtId="5" fontId="50" fillId="0" borderId="2" xfId="56" applyNumberFormat="1" applyFont="1" applyBorder="1" applyAlignment="1">
      <alignment horizontal="center"/>
    </xf>
    <xf numFmtId="42" fontId="50" fillId="0" borderId="2" xfId="56" applyNumberFormat="1" applyFont="1" applyBorder="1" applyAlignment="1">
      <alignment horizontal="center"/>
    </xf>
    <xf numFmtId="0" fontId="41" fillId="0" borderId="12" xfId="0" applyFont="1" applyBorder="1" applyAlignment="1">
      <alignment horizontal="center"/>
    </xf>
    <xf numFmtId="5" fontId="36" fillId="0" borderId="0" xfId="0" applyNumberFormat="1" applyFont="1" applyFill="1" applyBorder="1" applyAlignment="1">
      <alignment horizontal="left"/>
    </xf>
    <xf numFmtId="5" fontId="36" fillId="0" borderId="0" xfId="0" applyNumberFormat="1" applyFont="1" applyFill="1" applyBorder="1" applyAlignment="1">
      <alignment horizontal="center"/>
    </xf>
    <xf numFmtId="5" fontId="36" fillId="0" borderId="65" xfId="0" applyNumberFormat="1" applyFont="1" applyFill="1" applyBorder="1" applyAlignment="1">
      <alignment horizontal="center"/>
    </xf>
    <xf numFmtId="0" fontId="64" fillId="0" borderId="0" xfId="0" applyFont="1" applyFill="1" applyBorder="1" applyAlignment="1">
      <alignment horizontal="left" vertical="top" wrapText="1"/>
    </xf>
    <xf numFmtId="0" fontId="65" fillId="0" borderId="47" xfId="0" applyFont="1" applyFill="1" applyBorder="1" applyAlignment="1">
      <alignment horizontal="left" vertical="center" wrapText="1"/>
    </xf>
    <xf numFmtId="0" fontId="65" fillId="0" borderId="44" xfId="0" applyFont="1" applyFill="1" applyBorder="1" applyAlignment="1">
      <alignment horizontal="left" vertical="center" wrapText="1"/>
    </xf>
    <xf numFmtId="0" fontId="65" fillId="0" borderId="33" xfId="0" applyFont="1" applyFill="1" applyBorder="1" applyAlignment="1">
      <alignment horizontal="left" vertical="center"/>
    </xf>
    <xf numFmtId="0" fontId="65" fillId="0" borderId="34" xfId="0" applyFont="1" applyFill="1" applyBorder="1" applyAlignment="1">
      <alignment horizontal="left" vertical="center"/>
    </xf>
    <xf numFmtId="0" fontId="65" fillId="0" borderId="33" xfId="0" applyFont="1" applyFill="1" applyBorder="1" applyAlignment="1">
      <alignment horizontal="left" vertical="center" wrapText="1"/>
    </xf>
    <xf numFmtId="0" fontId="65" fillId="0" borderId="34" xfId="0" applyFont="1" applyFill="1" applyBorder="1" applyAlignment="1">
      <alignment horizontal="left" vertical="center" wrapText="1"/>
    </xf>
    <xf numFmtId="0" fontId="41" fillId="0" borderId="35" xfId="56" applyFont="1" applyBorder="1" applyAlignment="1">
      <alignment horizontal="left" vertical="center" wrapText="1"/>
    </xf>
    <xf numFmtId="0" fontId="41" fillId="0" borderId="25" xfId="56" applyFont="1" applyBorder="1" applyAlignment="1">
      <alignment horizontal="left" vertical="center" wrapText="1"/>
    </xf>
    <xf numFmtId="0" fontId="41" fillId="0" borderId="67" xfId="56" applyFont="1" applyBorder="1" applyAlignment="1">
      <alignment horizontal="left" vertical="center" wrapText="1"/>
    </xf>
    <xf numFmtId="0" fontId="65" fillId="0" borderId="35" xfId="56" applyFont="1" applyBorder="1" applyAlignment="1">
      <alignment horizontal="left" vertical="center" wrapText="1"/>
    </xf>
    <xf numFmtId="0" fontId="65" fillId="0" borderId="25" xfId="56" applyFont="1" applyBorder="1" applyAlignment="1">
      <alignment horizontal="left" vertical="center" wrapText="1"/>
    </xf>
    <xf numFmtId="0" fontId="56" fillId="0" borderId="0" xfId="0" applyFont="1" applyFill="1" applyBorder="1" applyAlignment="1">
      <alignment horizontal="left" vertical="top"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 - Style1" xfId="23" xr:uid="{00000000-0005-0000-0000-000016000000}"/>
    <cellStyle name="Normal_#18-Internet" xfId="24" xr:uid="{00000000-0005-0000-0000-000017000000}"/>
    <cellStyle name="price" xfId="25" xr:uid="{00000000-0005-0000-0000-000018000000}"/>
    <cellStyle name="revised" xfId="26" xr:uid="{00000000-0005-0000-0000-000019000000}"/>
    <cellStyle name="section" xfId="27" xr:uid="{00000000-0005-0000-0000-00001A000000}"/>
    <cellStyle name="subhead" xfId="28" xr:uid="{00000000-0005-0000-0000-00001B000000}"/>
    <cellStyle name="title" xfId="29" xr:uid="{00000000-0005-0000-0000-00001C000000}"/>
    <cellStyle name="アクセント 1" xfId="30" builtinId="29" customBuiltin="1"/>
    <cellStyle name="アクセント 2" xfId="31" builtinId="33" customBuiltin="1"/>
    <cellStyle name="アクセント 3" xfId="32" builtinId="37" customBuiltin="1"/>
    <cellStyle name="アクセント 4" xfId="33" builtinId="41" customBuiltin="1"/>
    <cellStyle name="アクセント 5" xfId="34" builtinId="45" customBuiltin="1"/>
    <cellStyle name="アクセント 6" xfId="35" builtinId="49" customBuiltin="1"/>
    <cellStyle name="タイトル" xfId="36" builtinId="15" customBuiltin="1"/>
    <cellStyle name="チェック セル" xfId="37" builtinId="23" customBuiltin="1"/>
    <cellStyle name="どちらでもない" xfId="38" builtinId="28" customBuiltin="1"/>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見出し 1" xfId="45" builtinId="16" customBuiltin="1"/>
    <cellStyle name="見出し 2" xfId="46" builtinId="17" customBuiltin="1"/>
    <cellStyle name="見出し 3" xfId="47" builtinId="18" customBuiltin="1"/>
    <cellStyle name="見出し 4" xfId="48" builtinId="19" customBuiltin="1"/>
    <cellStyle name="集計" xfId="49" builtinId="25" customBuiltin="1"/>
    <cellStyle name="出力" xfId="50" builtinId="21" customBuiltin="1"/>
    <cellStyle name="説明文" xfId="51" builtinId="53" customBuiltin="1"/>
    <cellStyle name="通貨" xfId="52" builtinId="7"/>
    <cellStyle name="入力" xfId="53" builtinId="20" customBuiltin="1"/>
    <cellStyle name="標準" xfId="0" builtinId="0"/>
    <cellStyle name="標準_【パートナー様】ミラクルサポート注文書" xfId="54" xr:uid="{00000000-0005-0000-0000-000036000000}"/>
    <cellStyle name="標準_ﾊﾟｰﾄﾅｰ様用PUC専用ﾍｯﾀﾞ (2)" xfId="55" xr:uid="{00000000-0005-0000-0000-000037000000}"/>
    <cellStyle name="標準_ﾊﾟｰﾄﾅｰ様用PUC専用ﾍｯﾀﾞ_ﾊﾟｰﾄﾅｰ様用PUC専用ﾍｯﾀﾞ (2)" xfId="56" xr:uid="{00000000-0005-0000-0000-000038000000}"/>
    <cellStyle name="良い" xfId="5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260350</xdr:colOff>
      <xdr:row>58</xdr:row>
      <xdr:rowOff>0</xdr:rowOff>
    </xdr:from>
    <xdr:to>
      <xdr:col>10</xdr:col>
      <xdr:colOff>482600</xdr:colOff>
      <xdr:row>62</xdr:row>
      <xdr:rowOff>133350</xdr:rowOff>
    </xdr:to>
    <xdr:pic>
      <xdr:nvPicPr>
        <xdr:cNvPr id="16665" name="Picture 9" descr="VERT">
          <a:extLst>
            <a:ext uri="{FF2B5EF4-FFF2-40B4-BE49-F238E27FC236}">
              <a16:creationId xmlns:a16="http://schemas.microsoft.com/office/drawing/2014/main" id="{D8B2806F-2A25-445C-9C1C-B6D665DC8860}"/>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l="14554" t="19621" r="14554" b="20886"/>
        <a:stretch>
          <a:fillRect/>
        </a:stretch>
      </xdr:blipFill>
      <xdr:spPr bwMode="auto">
        <a:xfrm>
          <a:off x="5734050" y="11836400"/>
          <a:ext cx="1028700" cy="6540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0</xdr:colOff>
      <xdr:row>0</xdr:row>
      <xdr:rowOff>0</xdr:rowOff>
    </xdr:to>
    <xdr:pic>
      <xdr:nvPicPr>
        <xdr:cNvPr id="31472" name="ピクチャ 5">
          <a:extLst>
            <a:ext uri="{FF2B5EF4-FFF2-40B4-BE49-F238E27FC236}">
              <a16:creationId xmlns:a16="http://schemas.microsoft.com/office/drawing/2014/main" id="{5C435EBA-D9CF-49F3-8ED4-724C49DCE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33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1</xdr:row>
      <xdr:rowOff>0</xdr:rowOff>
    </xdr:from>
    <xdr:to>
      <xdr:col>11</xdr:col>
      <xdr:colOff>0</xdr:colOff>
      <xdr:row>2</xdr:row>
      <xdr:rowOff>0</xdr:rowOff>
    </xdr:to>
    <xdr:pic>
      <xdr:nvPicPr>
        <xdr:cNvPr id="31473" name="ピクチャ 5">
          <a:extLst>
            <a:ext uri="{FF2B5EF4-FFF2-40B4-BE49-F238E27FC236}">
              <a16:creationId xmlns:a16="http://schemas.microsoft.com/office/drawing/2014/main" id="{0AC1519D-358F-4E04-AF33-63A20B8530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3350" y="2667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31474" name="ピクチャ 5">
          <a:extLst>
            <a:ext uri="{FF2B5EF4-FFF2-40B4-BE49-F238E27FC236}">
              <a16:creationId xmlns:a16="http://schemas.microsoft.com/office/drawing/2014/main" id="{8E1C1AEF-AD36-4A22-92CA-E0713603D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33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11</xdr:col>
      <xdr:colOff>0</xdr:colOff>
      <xdr:row>0</xdr:row>
      <xdr:rowOff>0</xdr:rowOff>
    </xdr:to>
    <xdr:pic>
      <xdr:nvPicPr>
        <xdr:cNvPr id="31475" name="ピクチャ 5">
          <a:extLst>
            <a:ext uri="{FF2B5EF4-FFF2-40B4-BE49-F238E27FC236}">
              <a16:creationId xmlns:a16="http://schemas.microsoft.com/office/drawing/2014/main" id="{06F792E2-48AF-4DEE-AF8C-FCE3F4CDF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5950" y="0"/>
          <a:ext cx="787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10</xdr:col>
      <xdr:colOff>0</xdr:colOff>
      <xdr:row>0</xdr:row>
      <xdr:rowOff>0</xdr:rowOff>
    </xdr:to>
    <xdr:pic>
      <xdr:nvPicPr>
        <xdr:cNvPr id="31476" name="ピクチャ 5">
          <a:extLst>
            <a:ext uri="{FF2B5EF4-FFF2-40B4-BE49-F238E27FC236}">
              <a16:creationId xmlns:a16="http://schemas.microsoft.com/office/drawing/2014/main" id="{0F576B28-FF48-4764-94CC-CFB964C1BA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8550" y="0"/>
          <a:ext cx="787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0</xdr:colOff>
      <xdr:row>0</xdr:row>
      <xdr:rowOff>0</xdr:rowOff>
    </xdr:to>
    <xdr:pic>
      <xdr:nvPicPr>
        <xdr:cNvPr id="32496" name="ピクチャ 5">
          <a:extLst>
            <a:ext uri="{FF2B5EF4-FFF2-40B4-BE49-F238E27FC236}">
              <a16:creationId xmlns:a16="http://schemas.microsoft.com/office/drawing/2014/main" id="{7D46F9C7-185A-4460-B079-A9AE52329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28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1</xdr:row>
      <xdr:rowOff>0</xdr:rowOff>
    </xdr:from>
    <xdr:to>
      <xdr:col>11</xdr:col>
      <xdr:colOff>0</xdr:colOff>
      <xdr:row>2</xdr:row>
      <xdr:rowOff>0</xdr:rowOff>
    </xdr:to>
    <xdr:pic>
      <xdr:nvPicPr>
        <xdr:cNvPr id="32497" name="ピクチャ 5">
          <a:extLst>
            <a:ext uri="{FF2B5EF4-FFF2-40B4-BE49-F238E27FC236}">
              <a16:creationId xmlns:a16="http://schemas.microsoft.com/office/drawing/2014/main" id="{1F482810-A57E-4F98-8918-D4915B041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28650" y="2667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32498" name="ピクチャ 5">
          <a:extLst>
            <a:ext uri="{FF2B5EF4-FFF2-40B4-BE49-F238E27FC236}">
              <a16:creationId xmlns:a16="http://schemas.microsoft.com/office/drawing/2014/main" id="{90C7EBBE-9DF8-461C-98CE-8E033F8BC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286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11</xdr:col>
      <xdr:colOff>0</xdr:colOff>
      <xdr:row>0</xdr:row>
      <xdr:rowOff>0</xdr:rowOff>
    </xdr:to>
    <xdr:pic>
      <xdr:nvPicPr>
        <xdr:cNvPr id="32499" name="ピクチャ 5">
          <a:extLst>
            <a:ext uri="{FF2B5EF4-FFF2-40B4-BE49-F238E27FC236}">
              <a16:creationId xmlns:a16="http://schemas.microsoft.com/office/drawing/2014/main" id="{257AAC8E-A87D-4802-8C81-4E46B9FA02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0"/>
          <a:ext cx="787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10</xdr:col>
      <xdr:colOff>0</xdr:colOff>
      <xdr:row>0</xdr:row>
      <xdr:rowOff>0</xdr:rowOff>
    </xdr:to>
    <xdr:pic>
      <xdr:nvPicPr>
        <xdr:cNvPr id="32500" name="ピクチャ 5">
          <a:extLst>
            <a:ext uri="{FF2B5EF4-FFF2-40B4-BE49-F238E27FC236}">
              <a16:creationId xmlns:a16="http://schemas.microsoft.com/office/drawing/2014/main" id="{95FAB6D4-961C-406C-A13E-7DD6AF714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53850" y="0"/>
          <a:ext cx="787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0</xdr:colOff>
      <xdr:row>0</xdr:row>
      <xdr:rowOff>0</xdr:rowOff>
    </xdr:to>
    <xdr:pic>
      <xdr:nvPicPr>
        <xdr:cNvPr id="32844" name="ピクチャ 5">
          <a:extLst>
            <a:ext uri="{FF2B5EF4-FFF2-40B4-BE49-F238E27FC236}">
              <a16:creationId xmlns:a16="http://schemas.microsoft.com/office/drawing/2014/main" id="{5EF637B3-6559-46F4-B4EA-DFD60C91F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69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1</xdr:row>
      <xdr:rowOff>0</xdr:rowOff>
    </xdr:from>
    <xdr:to>
      <xdr:col>11</xdr:col>
      <xdr:colOff>0</xdr:colOff>
      <xdr:row>2</xdr:row>
      <xdr:rowOff>0</xdr:rowOff>
    </xdr:to>
    <xdr:pic>
      <xdr:nvPicPr>
        <xdr:cNvPr id="32845" name="ピクチャ 5">
          <a:extLst>
            <a:ext uri="{FF2B5EF4-FFF2-40B4-BE49-F238E27FC236}">
              <a16:creationId xmlns:a16="http://schemas.microsoft.com/office/drawing/2014/main" id="{713ED0F5-35B8-47E9-AA60-63276E2EA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69950" y="2667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32846" name="ピクチャ 5">
          <a:extLst>
            <a:ext uri="{FF2B5EF4-FFF2-40B4-BE49-F238E27FC236}">
              <a16:creationId xmlns:a16="http://schemas.microsoft.com/office/drawing/2014/main" id="{02524131-0B48-4876-B4F6-E9092644C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69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11</xdr:col>
      <xdr:colOff>0</xdr:colOff>
      <xdr:row>0</xdr:row>
      <xdr:rowOff>0</xdr:rowOff>
    </xdr:to>
    <xdr:pic>
      <xdr:nvPicPr>
        <xdr:cNvPr id="32847" name="ピクチャ 5">
          <a:extLst>
            <a:ext uri="{FF2B5EF4-FFF2-40B4-BE49-F238E27FC236}">
              <a16:creationId xmlns:a16="http://schemas.microsoft.com/office/drawing/2014/main" id="{CE791F3A-54C4-4799-9BBF-57308CD2F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7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10</xdr:col>
      <xdr:colOff>0</xdr:colOff>
      <xdr:row>0</xdr:row>
      <xdr:rowOff>0</xdr:rowOff>
    </xdr:to>
    <xdr:pic>
      <xdr:nvPicPr>
        <xdr:cNvPr id="32848" name="ピクチャ 5">
          <a:extLst>
            <a:ext uri="{FF2B5EF4-FFF2-40B4-BE49-F238E27FC236}">
              <a16:creationId xmlns:a16="http://schemas.microsoft.com/office/drawing/2014/main" id="{AC5D3760-BA77-4FD3-9CB8-B1B212E3A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95150" y="0"/>
          <a:ext cx="787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0</xdr:colOff>
      <xdr:row>0</xdr:row>
      <xdr:rowOff>0</xdr:rowOff>
    </xdr:to>
    <xdr:pic>
      <xdr:nvPicPr>
        <xdr:cNvPr id="33858" name="ピクチャ 5">
          <a:extLst>
            <a:ext uri="{FF2B5EF4-FFF2-40B4-BE49-F238E27FC236}">
              <a16:creationId xmlns:a16="http://schemas.microsoft.com/office/drawing/2014/main" id="{AFAF13D8-42DD-4C65-8A17-3BB621149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69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1</xdr:row>
      <xdr:rowOff>0</xdr:rowOff>
    </xdr:from>
    <xdr:to>
      <xdr:col>11</xdr:col>
      <xdr:colOff>0</xdr:colOff>
      <xdr:row>2</xdr:row>
      <xdr:rowOff>0</xdr:rowOff>
    </xdr:to>
    <xdr:pic>
      <xdr:nvPicPr>
        <xdr:cNvPr id="33859" name="ピクチャ 5">
          <a:extLst>
            <a:ext uri="{FF2B5EF4-FFF2-40B4-BE49-F238E27FC236}">
              <a16:creationId xmlns:a16="http://schemas.microsoft.com/office/drawing/2014/main" id="{4972E69E-D92D-4740-A0D5-5B1EE35A8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69950" y="2667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0</xdr:rowOff>
    </xdr:from>
    <xdr:to>
      <xdr:col>11</xdr:col>
      <xdr:colOff>0</xdr:colOff>
      <xdr:row>0</xdr:row>
      <xdr:rowOff>0</xdr:rowOff>
    </xdr:to>
    <xdr:pic>
      <xdr:nvPicPr>
        <xdr:cNvPr id="33860" name="ピクチャ 5">
          <a:extLst>
            <a:ext uri="{FF2B5EF4-FFF2-40B4-BE49-F238E27FC236}">
              <a16:creationId xmlns:a16="http://schemas.microsoft.com/office/drawing/2014/main" id="{2BBBD749-AF0F-4011-95AD-B917D298F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699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11</xdr:col>
      <xdr:colOff>0</xdr:colOff>
      <xdr:row>0</xdr:row>
      <xdr:rowOff>0</xdr:rowOff>
    </xdr:to>
    <xdr:pic>
      <xdr:nvPicPr>
        <xdr:cNvPr id="33861" name="ピクチャ 5">
          <a:extLst>
            <a:ext uri="{FF2B5EF4-FFF2-40B4-BE49-F238E27FC236}">
              <a16:creationId xmlns:a16="http://schemas.microsoft.com/office/drawing/2014/main" id="{616C9227-F81F-45CB-B9FA-9C7EFD83B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7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0</xdr:rowOff>
    </xdr:from>
    <xdr:to>
      <xdr:col>10</xdr:col>
      <xdr:colOff>0</xdr:colOff>
      <xdr:row>0</xdr:row>
      <xdr:rowOff>0</xdr:rowOff>
    </xdr:to>
    <xdr:pic>
      <xdr:nvPicPr>
        <xdr:cNvPr id="33862" name="ピクチャ 5">
          <a:extLst>
            <a:ext uri="{FF2B5EF4-FFF2-40B4-BE49-F238E27FC236}">
              <a16:creationId xmlns:a16="http://schemas.microsoft.com/office/drawing/2014/main" id="{055D13D0-9925-4772-AA54-45452B92B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95150" y="0"/>
          <a:ext cx="787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5"/>
  <sheetViews>
    <sheetView tabSelected="1" zoomScaleNormal="100" workbookViewId="0"/>
  </sheetViews>
  <sheetFormatPr defaultColWidth="9.140625" defaultRowHeight="12"/>
  <cols>
    <col min="1" max="1" width="13.28515625" style="1" customWidth="1"/>
    <col min="2" max="2" width="3.7109375" style="1" customWidth="1"/>
    <col min="3" max="3" width="11.85546875" style="1" customWidth="1"/>
    <col min="4" max="4" width="14.5703125" style="1" customWidth="1"/>
    <col min="5" max="5" width="11.85546875" style="1" customWidth="1"/>
    <col min="6" max="6" width="3.7109375" style="1" customWidth="1"/>
    <col min="7" max="7" width="4.7109375" style="1" customWidth="1"/>
    <col min="8" max="8" width="9.7109375" style="1" customWidth="1"/>
    <col min="9" max="10" width="12.7109375" style="1" customWidth="1"/>
    <col min="11" max="11" width="9.7109375" style="1" customWidth="1"/>
    <col min="12" max="16384" width="9.140625" style="1"/>
  </cols>
  <sheetData>
    <row r="1" spans="1:11" ht="18" customHeight="1">
      <c r="A1" s="1" t="s">
        <v>0</v>
      </c>
      <c r="I1" s="282" t="s">
        <v>1</v>
      </c>
      <c r="J1" s="407"/>
      <c r="K1" s="408"/>
    </row>
    <row r="2" spans="1:11" ht="18" customHeight="1">
      <c r="A2" s="293" t="s">
        <v>125</v>
      </c>
    </row>
    <row r="3" spans="1:11" ht="18" customHeight="1" thickBot="1">
      <c r="A3" s="293" t="s">
        <v>126</v>
      </c>
      <c r="F3" s="4" t="s">
        <v>2</v>
      </c>
      <c r="G3" s="5" t="s">
        <v>3</v>
      </c>
      <c r="I3" s="426"/>
      <c r="J3" s="426"/>
      <c r="K3" s="426"/>
    </row>
    <row r="4" spans="1:11" ht="18" customHeight="1">
      <c r="A4" s="293" t="s">
        <v>288</v>
      </c>
      <c r="I4" s="6" t="s">
        <v>24</v>
      </c>
    </row>
    <row r="5" spans="1:11" ht="13.5">
      <c r="A5" s="237" t="s">
        <v>290</v>
      </c>
      <c r="B5" s="7"/>
      <c r="H5" s="2"/>
      <c r="I5" s="7"/>
      <c r="J5" s="7"/>
      <c r="K5" s="7"/>
    </row>
    <row r="6" spans="1:11" ht="16.5" customHeight="1">
      <c r="A6" s="390" t="s">
        <v>127</v>
      </c>
      <c r="B6" s="7"/>
      <c r="C6" s="7"/>
      <c r="D6" s="7"/>
      <c r="I6" s="8"/>
      <c r="J6" s="9"/>
      <c r="K6" s="9"/>
    </row>
    <row r="7" spans="1:11" ht="16.5" customHeight="1">
      <c r="A7" s="390" t="s">
        <v>162</v>
      </c>
      <c r="B7" s="7"/>
      <c r="C7" s="7"/>
      <c r="D7" s="7"/>
      <c r="I7" s="8"/>
      <c r="J7" s="9"/>
      <c r="K7" s="9"/>
    </row>
    <row r="8" spans="1:11" s="10" customFormat="1" ht="24.75" customHeight="1">
      <c r="A8" s="427" t="s">
        <v>59</v>
      </c>
      <c r="B8" s="428"/>
      <c r="C8" s="428"/>
      <c r="D8" s="428"/>
      <c r="E8" s="428"/>
      <c r="F8" s="428"/>
      <c r="G8" s="428"/>
      <c r="H8" s="428"/>
      <c r="I8" s="428"/>
      <c r="J8" s="428"/>
      <c r="K8" s="428"/>
    </row>
    <row r="9" spans="1:11" ht="12" customHeight="1">
      <c r="A9" s="11"/>
      <c r="B9" s="12"/>
      <c r="C9" s="12"/>
      <c r="D9" s="12"/>
      <c r="E9" s="12"/>
      <c r="F9" s="12"/>
      <c r="G9" s="12"/>
      <c r="H9" s="12"/>
      <c r="I9" s="12"/>
      <c r="J9" s="12"/>
      <c r="K9" s="12"/>
    </row>
    <row r="10" spans="1:11" ht="13.5">
      <c r="A10" s="190" t="s">
        <v>62</v>
      </c>
      <c r="H10" s="13"/>
    </row>
    <row r="11" spans="1:11" ht="23.25" customHeight="1">
      <c r="H11" s="14" t="s">
        <v>37</v>
      </c>
      <c r="I11" s="429">
        <f>MCPV7X明細!H25+MFSV7明細!H34</f>
        <v>0</v>
      </c>
      <c r="J11" s="430"/>
    </row>
    <row r="12" spans="1:11" ht="21" customHeight="1" thickBot="1">
      <c r="A12" s="1" t="s">
        <v>4</v>
      </c>
      <c r="C12" s="431">
        <f>I11+I12</f>
        <v>0</v>
      </c>
      <c r="D12" s="431"/>
      <c r="E12" s="431"/>
      <c r="F12" s="109"/>
      <c r="H12" s="14" t="s">
        <v>38</v>
      </c>
      <c r="I12" s="432">
        <f>MCPV7X明細!H33:I33+MCPV7X明細!H41+MFSV7明細!H37</f>
        <v>0</v>
      </c>
      <c r="J12" s="433"/>
    </row>
    <row r="13" spans="1:11" ht="11.25" customHeight="1" thickTop="1">
      <c r="B13" s="15"/>
      <c r="G13" s="16"/>
      <c r="I13" s="3"/>
    </row>
    <row r="14" spans="1:11" s="200" customFormat="1" ht="18" customHeight="1" thickBot="1">
      <c r="A14" s="260" t="s">
        <v>119</v>
      </c>
    </row>
    <row r="15" spans="1:11" s="200" customFormat="1" ht="18" customHeight="1">
      <c r="A15" s="261" t="s">
        <v>103</v>
      </c>
      <c r="B15" s="394" t="s">
        <v>104</v>
      </c>
      <c r="C15" s="395"/>
      <c r="D15" s="395"/>
      <c r="E15" s="395"/>
      <c r="F15" s="395"/>
      <c r="G15" s="395"/>
      <c r="H15" s="395"/>
      <c r="I15" s="395"/>
      <c r="J15" s="395"/>
      <c r="K15" s="396"/>
    </row>
    <row r="16" spans="1:11" s="200" customFormat="1" ht="18" customHeight="1">
      <c r="A16" s="262" t="s">
        <v>105</v>
      </c>
      <c r="B16" s="397"/>
      <c r="C16" s="398"/>
      <c r="D16" s="398"/>
      <c r="E16" s="398"/>
      <c r="F16" s="398"/>
      <c r="G16" s="398"/>
      <c r="H16" s="398"/>
      <c r="I16" s="398"/>
      <c r="J16" s="398"/>
      <c r="K16" s="399"/>
    </row>
    <row r="17" spans="1:12" s="200" customFormat="1" ht="18" customHeight="1">
      <c r="A17" s="264" t="s">
        <v>106</v>
      </c>
      <c r="B17" s="397"/>
      <c r="C17" s="398"/>
      <c r="D17" s="398"/>
      <c r="E17" s="398"/>
      <c r="F17" s="400"/>
      <c r="G17" s="401" t="s">
        <v>67</v>
      </c>
      <c r="H17" s="401"/>
      <c r="I17" s="402"/>
      <c r="J17" s="403"/>
      <c r="K17" s="267" t="s">
        <v>111</v>
      </c>
    </row>
    <row r="18" spans="1:12" s="200" customFormat="1" ht="18" customHeight="1">
      <c r="A18" s="262" t="s">
        <v>107</v>
      </c>
      <c r="B18" s="397"/>
      <c r="C18" s="398"/>
      <c r="D18" s="398"/>
      <c r="E18" s="398"/>
      <c r="F18" s="400"/>
      <c r="G18" s="404" t="s">
        <v>68</v>
      </c>
      <c r="H18" s="404"/>
      <c r="I18" s="397"/>
      <c r="J18" s="398"/>
      <c r="K18" s="399"/>
    </row>
    <row r="19" spans="1:12" s="200" customFormat="1" ht="18" customHeight="1" thickBot="1">
      <c r="A19" s="265" t="s">
        <v>108</v>
      </c>
      <c r="B19" s="405"/>
      <c r="C19" s="405"/>
      <c r="D19" s="405"/>
      <c r="E19" s="405"/>
      <c r="F19" s="405"/>
      <c r="G19" s="405"/>
      <c r="H19" s="405"/>
      <c r="I19" s="405"/>
      <c r="J19" s="405"/>
      <c r="K19" s="405"/>
    </row>
    <row r="20" spans="1:12" s="200" customFormat="1" ht="11.25" customHeight="1">
      <c r="A20" s="277" t="s">
        <v>109</v>
      </c>
      <c r="B20" s="266"/>
      <c r="C20" s="266"/>
      <c r="D20" s="266"/>
      <c r="E20" s="266"/>
      <c r="F20" s="266"/>
      <c r="G20" s="259"/>
      <c r="H20" s="259"/>
      <c r="I20" s="266"/>
      <c r="J20" s="266"/>
      <c r="K20" s="266"/>
    </row>
    <row r="21" spans="1:12" s="200" customFormat="1" ht="15" customHeight="1" thickBot="1">
      <c r="A21" s="268" t="s">
        <v>112</v>
      </c>
      <c r="B21" s="382" t="s">
        <v>118</v>
      </c>
      <c r="C21" s="259"/>
      <c r="D21" s="191"/>
      <c r="E21" s="266"/>
      <c r="F21" s="266"/>
      <c r="G21" s="266"/>
      <c r="H21" s="266"/>
      <c r="I21" s="266"/>
      <c r="J21" s="266"/>
      <c r="K21" s="269"/>
    </row>
    <row r="22" spans="1:12" s="200" customFormat="1" ht="18" customHeight="1">
      <c r="A22" s="270" t="s">
        <v>103</v>
      </c>
      <c r="B22" s="409" t="s">
        <v>121</v>
      </c>
      <c r="C22" s="410"/>
      <c r="D22" s="410"/>
      <c r="E22" s="410"/>
      <c r="F22" s="410"/>
      <c r="G22" s="410"/>
      <c r="H22" s="410"/>
      <c r="I22" s="410"/>
      <c r="J22" s="410"/>
      <c r="K22" s="411"/>
    </row>
    <row r="23" spans="1:12" s="200" customFormat="1" ht="18" customHeight="1">
      <c r="A23" s="271" t="s">
        <v>105</v>
      </c>
      <c r="B23" s="397"/>
      <c r="C23" s="398"/>
      <c r="D23" s="398"/>
      <c r="E23" s="398"/>
      <c r="F23" s="398"/>
      <c r="G23" s="398"/>
      <c r="H23" s="398"/>
      <c r="I23" s="398"/>
      <c r="J23" s="398"/>
      <c r="K23" s="399"/>
    </row>
    <row r="24" spans="1:12" s="200" customFormat="1" ht="18" customHeight="1">
      <c r="A24" s="264" t="s">
        <v>106</v>
      </c>
      <c r="B24" s="397"/>
      <c r="C24" s="398"/>
      <c r="D24" s="398"/>
      <c r="E24" s="398"/>
      <c r="F24" s="400"/>
      <c r="G24" s="401" t="s">
        <v>115</v>
      </c>
      <c r="H24" s="401"/>
      <c r="I24" s="397"/>
      <c r="J24" s="398"/>
      <c r="K24" s="263" t="s">
        <v>5</v>
      </c>
    </row>
    <row r="25" spans="1:12" s="200" customFormat="1" ht="18" customHeight="1">
      <c r="A25" s="272" t="s">
        <v>107</v>
      </c>
      <c r="B25" s="397"/>
      <c r="C25" s="398"/>
      <c r="D25" s="398"/>
      <c r="E25" s="398"/>
      <c r="F25" s="400"/>
      <c r="G25" s="406" t="s">
        <v>113</v>
      </c>
      <c r="H25" s="406"/>
      <c r="I25" s="397"/>
      <c r="J25" s="398"/>
      <c r="K25" s="399"/>
    </row>
    <row r="26" spans="1:12" s="200" customFormat="1" ht="13.5" customHeight="1">
      <c r="A26" s="277" t="s">
        <v>109</v>
      </c>
      <c r="B26" s="273"/>
      <c r="C26" s="274"/>
      <c r="D26" s="274"/>
      <c r="E26" s="275"/>
      <c r="F26" s="275"/>
      <c r="G26" s="275"/>
      <c r="H26" s="275"/>
      <c r="I26" s="275"/>
      <c r="J26" s="275"/>
      <c r="K26" s="275"/>
      <c r="L26" s="276"/>
    </row>
    <row r="27" spans="1:12" s="200" customFormat="1" ht="15" customHeight="1" thickBot="1">
      <c r="A27" s="268" t="s">
        <v>114</v>
      </c>
      <c r="B27" s="412" t="s">
        <v>120</v>
      </c>
      <c r="C27" s="412"/>
      <c r="D27" s="412"/>
      <c r="E27" s="412"/>
      <c r="F27" s="412"/>
      <c r="G27" s="412"/>
      <c r="H27" s="412"/>
      <c r="I27" s="412"/>
      <c r="J27" s="412"/>
      <c r="K27" s="412"/>
    </row>
    <row r="28" spans="1:12" s="200" customFormat="1" ht="18" customHeight="1">
      <c r="A28" s="270" t="s">
        <v>103</v>
      </c>
      <c r="B28" s="409" t="s">
        <v>121</v>
      </c>
      <c r="C28" s="410"/>
      <c r="D28" s="410"/>
      <c r="E28" s="410"/>
      <c r="F28" s="410"/>
      <c r="G28" s="410"/>
      <c r="H28" s="410"/>
      <c r="I28" s="410"/>
      <c r="J28" s="410"/>
      <c r="K28" s="411"/>
    </row>
    <row r="29" spans="1:12" s="200" customFormat="1" ht="18" customHeight="1">
      <c r="A29" s="271" t="s">
        <v>105</v>
      </c>
      <c r="B29" s="397"/>
      <c r="C29" s="398"/>
      <c r="D29" s="398"/>
      <c r="E29" s="398"/>
      <c r="F29" s="398"/>
      <c r="G29" s="398"/>
      <c r="H29" s="398"/>
      <c r="I29" s="398"/>
      <c r="J29" s="398"/>
      <c r="K29" s="399"/>
    </row>
    <row r="30" spans="1:12" s="200" customFormat="1" ht="18" customHeight="1">
      <c r="A30" s="264" t="s">
        <v>106</v>
      </c>
      <c r="B30" s="397"/>
      <c r="C30" s="398"/>
      <c r="D30" s="398"/>
      <c r="E30" s="398"/>
      <c r="F30" s="400"/>
      <c r="G30" s="401" t="s">
        <v>115</v>
      </c>
      <c r="H30" s="401"/>
      <c r="I30" s="397"/>
      <c r="J30" s="398"/>
      <c r="K30" s="263" t="s">
        <v>5</v>
      </c>
    </row>
    <row r="31" spans="1:12" s="200" customFormat="1" ht="18" customHeight="1">
      <c r="A31" s="272" t="s">
        <v>107</v>
      </c>
      <c r="B31" s="397"/>
      <c r="C31" s="398"/>
      <c r="D31" s="398"/>
      <c r="E31" s="398"/>
      <c r="F31" s="400"/>
      <c r="G31" s="406" t="s">
        <v>113</v>
      </c>
      <c r="H31" s="406"/>
      <c r="I31" s="397"/>
      <c r="J31" s="398"/>
      <c r="K31" s="399"/>
    </row>
    <row r="32" spans="1:12" s="200" customFormat="1" ht="18" customHeight="1" thickBot="1">
      <c r="A32" s="265" t="s">
        <v>108</v>
      </c>
      <c r="B32" s="391"/>
      <c r="C32" s="392"/>
      <c r="D32" s="392"/>
      <c r="E32" s="392"/>
      <c r="F32" s="392"/>
      <c r="G32" s="392"/>
      <c r="H32" s="392"/>
      <c r="I32" s="392"/>
      <c r="J32" s="392"/>
      <c r="K32" s="393"/>
    </row>
    <row r="33" spans="1:12" s="200" customFormat="1" ht="12.75" customHeight="1">
      <c r="A33" s="277" t="s">
        <v>109</v>
      </c>
      <c r="B33" s="273"/>
      <c r="C33" s="274"/>
      <c r="D33" s="274"/>
      <c r="E33" s="275"/>
      <c r="F33" s="275"/>
      <c r="G33" s="275"/>
      <c r="H33" s="275"/>
      <c r="I33" s="275"/>
      <c r="J33" s="275"/>
      <c r="K33" s="275"/>
      <c r="L33" s="276"/>
    </row>
    <row r="34" spans="1:12" s="200" customFormat="1" ht="15" customHeight="1" thickBot="1">
      <c r="A34" s="268" t="s">
        <v>116</v>
      </c>
      <c r="B34" s="266"/>
      <c r="C34" s="259"/>
      <c r="D34" s="383" t="s">
        <v>129</v>
      </c>
      <c r="E34" s="266"/>
      <c r="F34" s="266"/>
      <c r="G34" s="266"/>
      <c r="H34" s="266"/>
      <c r="I34" s="266"/>
      <c r="J34" s="266"/>
      <c r="K34" s="269"/>
    </row>
    <row r="35" spans="1:12" s="200" customFormat="1" ht="18" customHeight="1">
      <c r="A35" s="270" t="s">
        <v>103</v>
      </c>
      <c r="B35" s="409" t="s">
        <v>104</v>
      </c>
      <c r="C35" s="410"/>
      <c r="D35" s="410"/>
      <c r="E35" s="410"/>
      <c r="F35" s="410"/>
      <c r="G35" s="410"/>
      <c r="H35" s="410"/>
      <c r="I35" s="410"/>
      <c r="J35" s="410"/>
      <c r="K35" s="411"/>
    </row>
    <row r="36" spans="1:12" s="200" customFormat="1" ht="18" customHeight="1">
      <c r="A36" s="271" t="s">
        <v>105</v>
      </c>
      <c r="B36" s="397"/>
      <c r="C36" s="398"/>
      <c r="D36" s="398"/>
      <c r="E36" s="398"/>
      <c r="F36" s="398"/>
      <c r="G36" s="398"/>
      <c r="H36" s="398"/>
      <c r="I36" s="398"/>
      <c r="J36" s="398"/>
      <c r="K36" s="399"/>
    </row>
    <row r="37" spans="1:12" s="200" customFormat="1" ht="18" customHeight="1">
      <c r="A37" s="264" t="s">
        <v>106</v>
      </c>
      <c r="B37" s="397"/>
      <c r="C37" s="398"/>
      <c r="D37" s="398"/>
      <c r="E37" s="398"/>
      <c r="F37" s="400"/>
      <c r="G37" s="401" t="s">
        <v>115</v>
      </c>
      <c r="H37" s="401"/>
      <c r="I37" s="397"/>
      <c r="J37" s="398"/>
      <c r="K37" s="263" t="s">
        <v>5</v>
      </c>
    </row>
    <row r="38" spans="1:12" s="200" customFormat="1" ht="18" customHeight="1">
      <c r="A38" s="272" t="s">
        <v>107</v>
      </c>
      <c r="B38" s="397"/>
      <c r="C38" s="398"/>
      <c r="D38" s="398"/>
      <c r="E38" s="398"/>
      <c r="F38" s="400"/>
      <c r="G38" s="406" t="s">
        <v>113</v>
      </c>
      <c r="H38" s="406"/>
      <c r="I38" s="397"/>
      <c r="J38" s="398"/>
      <c r="K38" s="399"/>
    </row>
    <row r="39" spans="1:12" s="200" customFormat="1" ht="18" customHeight="1" thickBot="1">
      <c r="A39" s="265" t="s">
        <v>108</v>
      </c>
      <c r="B39" s="391"/>
      <c r="C39" s="392"/>
      <c r="D39" s="392"/>
      <c r="E39" s="392"/>
      <c r="F39" s="392"/>
      <c r="G39" s="392"/>
      <c r="H39" s="392"/>
      <c r="I39" s="392"/>
      <c r="J39" s="392"/>
      <c r="K39" s="393"/>
    </row>
    <row r="40" spans="1:12" s="281" customFormat="1" ht="12.75" customHeight="1">
      <c r="A40" s="277" t="s">
        <v>109</v>
      </c>
      <c r="B40" s="278"/>
      <c r="C40" s="279"/>
      <c r="D40" s="279"/>
      <c r="E40" s="280"/>
      <c r="F40" s="280"/>
      <c r="G40" s="280"/>
      <c r="H40" s="280"/>
      <c r="I40" s="280"/>
      <c r="J40" s="280"/>
      <c r="K40" s="280"/>
    </row>
    <row r="41" spans="1:12" ht="18" customHeight="1">
      <c r="A41" s="413" t="s">
        <v>50</v>
      </c>
      <c r="B41" s="413"/>
      <c r="C41" s="413"/>
      <c r="D41" s="413"/>
      <c r="E41" s="413"/>
      <c r="F41" s="413"/>
      <c r="G41" s="413"/>
      <c r="H41" s="413"/>
      <c r="I41" s="413"/>
      <c r="J41" s="413"/>
      <c r="K41" s="413"/>
      <c r="L41" s="21"/>
    </row>
    <row r="42" spans="1:12" ht="15" customHeight="1">
      <c r="A42" s="414" t="s">
        <v>291</v>
      </c>
      <c r="B42" s="415"/>
      <c r="C42" s="415"/>
      <c r="D42" s="415"/>
      <c r="E42" s="415"/>
      <c r="F42" s="415"/>
      <c r="G42" s="415"/>
      <c r="H42" s="415"/>
      <c r="I42" s="415"/>
      <c r="J42" s="415"/>
      <c r="K42" s="416"/>
      <c r="L42" s="21"/>
    </row>
    <row r="43" spans="1:12" ht="15" customHeight="1">
      <c r="A43" s="417"/>
      <c r="B43" s="418"/>
      <c r="C43" s="418"/>
      <c r="D43" s="418"/>
      <c r="E43" s="418"/>
      <c r="F43" s="418"/>
      <c r="G43" s="418"/>
      <c r="H43" s="418"/>
      <c r="I43" s="418"/>
      <c r="J43" s="418"/>
      <c r="K43" s="419"/>
      <c r="L43" s="21"/>
    </row>
    <row r="44" spans="1:12" ht="18" customHeight="1">
      <c r="A44" s="417"/>
      <c r="B44" s="418"/>
      <c r="C44" s="418"/>
      <c r="D44" s="418"/>
      <c r="E44" s="418"/>
      <c r="F44" s="418"/>
      <c r="G44" s="418"/>
      <c r="H44" s="418"/>
      <c r="I44" s="418"/>
      <c r="J44" s="418"/>
      <c r="K44" s="419"/>
      <c r="L44" s="21"/>
    </row>
    <row r="45" spans="1:12" ht="18" customHeight="1">
      <c r="A45" s="420"/>
      <c r="B45" s="421"/>
      <c r="C45" s="421"/>
      <c r="D45" s="421"/>
      <c r="E45" s="421"/>
      <c r="F45" s="421"/>
      <c r="G45" s="421"/>
      <c r="H45" s="421"/>
      <c r="I45" s="421"/>
      <c r="J45" s="421"/>
      <c r="K45" s="422"/>
      <c r="L45" s="21"/>
    </row>
    <row r="46" spans="1:12" ht="10.5" customHeight="1" thickBot="1">
      <c r="A46" s="100"/>
      <c r="B46" s="100"/>
      <c r="C46" s="100"/>
      <c r="D46" s="100"/>
      <c r="E46" s="100"/>
      <c r="F46" s="100"/>
      <c r="G46" s="100"/>
      <c r="H46" s="100"/>
      <c r="I46" s="100"/>
      <c r="J46" s="100"/>
      <c r="K46" s="20"/>
      <c r="L46" s="21"/>
    </row>
    <row r="47" spans="1:12" ht="18" customHeight="1" thickBot="1">
      <c r="A47" s="423" t="s">
        <v>39</v>
      </c>
      <c r="B47" s="424"/>
      <c r="C47" s="424"/>
      <c r="D47" s="424"/>
      <c r="E47" s="424"/>
      <c r="F47" s="424"/>
      <c r="G47" s="425"/>
      <c r="H47" s="101" t="s">
        <v>40</v>
      </c>
      <c r="I47" s="102"/>
      <c r="J47" s="103"/>
      <c r="K47" s="20"/>
      <c r="L47" s="21"/>
    </row>
    <row r="48" spans="1:12" ht="11.25" customHeight="1">
      <c r="A48" s="22"/>
      <c r="B48" s="18"/>
      <c r="C48" s="19"/>
      <c r="D48" s="19"/>
      <c r="E48" s="20"/>
      <c r="F48" s="20"/>
      <c r="G48" s="20"/>
      <c r="H48" s="20"/>
      <c r="I48" s="20"/>
      <c r="J48" s="20"/>
      <c r="K48" s="20"/>
      <c r="L48" s="21"/>
    </row>
    <row r="49" spans="1:12" ht="15" customHeight="1">
      <c r="A49" s="131"/>
      <c r="B49" s="132" t="s">
        <v>41</v>
      </c>
      <c r="C49" s="294" t="s">
        <v>130</v>
      </c>
      <c r="D49" s="295" t="s">
        <v>130</v>
      </c>
      <c r="E49" s="283" t="s">
        <v>51</v>
      </c>
      <c r="F49" s="104"/>
      <c r="G49" s="7"/>
      <c r="H49" s="102"/>
      <c r="I49" s="102"/>
      <c r="J49" s="103"/>
      <c r="K49" s="20"/>
      <c r="L49" s="21"/>
    </row>
    <row r="50" spans="1:12" ht="15.75" customHeight="1">
      <c r="A50" s="105" t="s">
        <v>283</v>
      </c>
      <c r="K50" s="20"/>
      <c r="L50" s="21"/>
    </row>
    <row r="51" spans="1:12" ht="7.5" customHeight="1">
      <c r="G51" s="7"/>
      <c r="I51" s="7"/>
      <c r="J51" s="7"/>
      <c r="K51" s="20"/>
      <c r="L51" s="21"/>
    </row>
    <row r="52" spans="1:12" ht="15.75" customHeight="1">
      <c r="A52" s="133"/>
      <c r="B52" s="134" t="s">
        <v>42</v>
      </c>
      <c r="C52" s="135"/>
      <c r="D52" s="136" t="s">
        <v>34</v>
      </c>
      <c r="G52" s="7"/>
      <c r="K52" s="20"/>
      <c r="L52" s="21"/>
    </row>
    <row r="53" spans="1:12" ht="15.75" customHeight="1">
      <c r="A53" s="105" t="s">
        <v>44</v>
      </c>
      <c r="K53" s="20"/>
      <c r="L53" s="21"/>
    </row>
    <row r="54" spans="1:12" ht="15.75" customHeight="1">
      <c r="A54" s="105" t="s">
        <v>43</v>
      </c>
      <c r="B54" s="106"/>
      <c r="C54" s="16"/>
      <c r="D54" s="16"/>
      <c r="E54" s="105"/>
      <c r="F54" s="105"/>
      <c r="G54" s="17"/>
      <c r="H54" s="7"/>
      <c r="I54" s="7"/>
      <c r="K54" s="20"/>
      <c r="L54" s="21"/>
    </row>
    <row r="55" spans="1:12" ht="15.75" customHeight="1">
      <c r="A55" s="105" t="s">
        <v>52</v>
      </c>
      <c r="B55" s="106"/>
      <c r="C55" s="16"/>
      <c r="D55" s="16"/>
      <c r="E55" s="105"/>
      <c r="F55" s="105"/>
      <c r="G55" s="17"/>
      <c r="H55" s="7"/>
      <c r="I55" s="7"/>
      <c r="K55" s="20"/>
      <c r="L55" s="21"/>
    </row>
    <row r="56" spans="1:12" ht="9.75" customHeight="1">
      <c r="A56" s="22"/>
      <c r="B56" s="18"/>
      <c r="C56" s="19"/>
      <c r="D56" s="19"/>
      <c r="E56" s="20"/>
      <c r="F56" s="20"/>
      <c r="G56" s="20"/>
      <c r="H56" s="20"/>
      <c r="I56" s="20"/>
      <c r="J56" s="20"/>
      <c r="K56" s="20"/>
      <c r="L56" s="21"/>
    </row>
    <row r="57" spans="1:12" ht="11.25" customHeight="1">
      <c r="A57" s="137" t="s">
        <v>6</v>
      </c>
      <c r="B57" s="138"/>
      <c r="C57" s="138" t="s">
        <v>25</v>
      </c>
      <c r="D57" s="138"/>
      <c r="E57" s="138"/>
      <c r="F57" s="138"/>
      <c r="G57" s="138"/>
      <c r="H57" s="138"/>
      <c r="I57" s="139"/>
    </row>
    <row r="58" spans="1:12" ht="11.25" customHeight="1">
      <c r="A58" s="137" t="s">
        <v>7</v>
      </c>
      <c r="B58" s="138"/>
      <c r="C58" s="138" t="s">
        <v>128</v>
      </c>
      <c r="D58" s="138"/>
      <c r="E58" s="138"/>
      <c r="F58" s="140"/>
      <c r="G58" s="138"/>
      <c r="H58" s="139"/>
      <c r="I58" s="139"/>
    </row>
    <row r="59" spans="1:12" ht="11.25" customHeight="1">
      <c r="A59" s="141" t="s">
        <v>8</v>
      </c>
      <c r="B59" s="138"/>
      <c r="C59" s="142" t="s">
        <v>110</v>
      </c>
      <c r="D59" s="138"/>
      <c r="E59" s="138"/>
      <c r="F59" s="138"/>
      <c r="G59" s="138"/>
      <c r="H59" s="139"/>
      <c r="I59" s="139"/>
    </row>
    <row r="60" spans="1:12" ht="11.25" customHeight="1">
      <c r="A60" s="142" t="s">
        <v>117</v>
      </c>
      <c r="B60" s="143"/>
      <c r="C60" s="142"/>
      <c r="D60" s="142"/>
      <c r="E60" s="142"/>
      <c r="F60" s="142"/>
      <c r="G60" s="142"/>
      <c r="H60" s="142"/>
      <c r="I60" s="142"/>
    </row>
    <row r="61" spans="1:12" ht="6" customHeight="1">
      <c r="A61" s="23"/>
      <c r="B61" s="24"/>
      <c r="C61" s="23"/>
      <c r="D61" s="23"/>
      <c r="E61" s="23"/>
      <c r="F61" s="23"/>
      <c r="G61" s="23"/>
      <c r="H61" s="23"/>
      <c r="I61" s="23"/>
    </row>
    <row r="62" spans="1:12" ht="13.5">
      <c r="A62" s="25" t="s">
        <v>102</v>
      </c>
      <c r="B62" s="24"/>
      <c r="C62" s="23"/>
      <c r="D62" s="23"/>
      <c r="E62" s="23"/>
      <c r="F62" s="23"/>
      <c r="G62" s="23"/>
      <c r="H62" s="23"/>
      <c r="I62" s="23"/>
    </row>
    <row r="63" spans="1:12" ht="11.85" customHeight="1">
      <c r="A63" s="229" t="s">
        <v>101</v>
      </c>
      <c r="B63" s="24"/>
      <c r="C63" s="23"/>
      <c r="D63" s="23"/>
      <c r="E63" s="23"/>
      <c r="F63" s="23"/>
      <c r="G63" s="23"/>
      <c r="H63" s="23"/>
      <c r="I63" s="23"/>
    </row>
    <row r="64" spans="1:12" ht="9.75" customHeight="1">
      <c r="A64" s="23"/>
      <c r="B64" s="23"/>
      <c r="C64" s="23"/>
      <c r="D64" s="23"/>
      <c r="E64" s="23"/>
      <c r="F64" s="23"/>
      <c r="G64" s="23"/>
      <c r="H64" s="23"/>
      <c r="I64" s="23"/>
    </row>
    <row r="65" spans="9:9">
      <c r="I65"/>
    </row>
  </sheetData>
  <sheetProtection algorithmName="SHA-512" hashValue="8VsZCdwouXxAYDXs1fm6R7hwwdmXszjEO2ZTL+T3dxkcU4lBXhf4RiDZ/JQOAW+iSdaeMoxroK48ZIdR5vZyBA==" saltValue="ROQ7ktiEfVqXkc2Q6G97IA==" spinCount="100000" sheet="1"/>
  <mergeCells count="45">
    <mergeCell ref="A41:K41"/>
    <mergeCell ref="A42:K45"/>
    <mergeCell ref="A47:G47"/>
    <mergeCell ref="I3:K3"/>
    <mergeCell ref="A8:K8"/>
    <mergeCell ref="I11:J11"/>
    <mergeCell ref="C12:E12"/>
    <mergeCell ref="I12:J12"/>
    <mergeCell ref="I24:J24"/>
    <mergeCell ref="B31:F31"/>
    <mergeCell ref="G31:H31"/>
    <mergeCell ref="I31:K31"/>
    <mergeCell ref="B32:K32"/>
    <mergeCell ref="B35:K35"/>
    <mergeCell ref="B29:K29"/>
    <mergeCell ref="B36:K36"/>
    <mergeCell ref="I38:K38"/>
    <mergeCell ref="J1:K1"/>
    <mergeCell ref="B22:K22"/>
    <mergeCell ref="B23:K23"/>
    <mergeCell ref="B24:F24"/>
    <mergeCell ref="G24:H24"/>
    <mergeCell ref="I25:K25"/>
    <mergeCell ref="B27:K27"/>
    <mergeCell ref="B37:F37"/>
    <mergeCell ref="G37:H37"/>
    <mergeCell ref="I37:J37"/>
    <mergeCell ref="B28:K28"/>
    <mergeCell ref="I30:J30"/>
    <mergeCell ref="B39:K39"/>
    <mergeCell ref="B15:K15"/>
    <mergeCell ref="B16:K16"/>
    <mergeCell ref="B17:F17"/>
    <mergeCell ref="G17:H17"/>
    <mergeCell ref="I17:J17"/>
    <mergeCell ref="B18:F18"/>
    <mergeCell ref="G18:H18"/>
    <mergeCell ref="I18:K18"/>
    <mergeCell ref="B19:K19"/>
    <mergeCell ref="B30:F30"/>
    <mergeCell ref="G30:H30"/>
    <mergeCell ref="B25:F25"/>
    <mergeCell ref="G25:H25"/>
    <mergeCell ref="B38:F38"/>
    <mergeCell ref="G38:H38"/>
  </mergeCells>
  <phoneticPr fontId="46"/>
  <pageMargins left="0.70866141732283472" right="0.70866141732283472" top="0.4" bottom="0.44" header="0.31496062992125984" footer="0.31496062992125984"/>
  <pageSetup paperSize="9" scale="85"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showGridLines="0" showZeros="0" zoomScale="70" zoomScaleNormal="70" workbookViewId="0">
      <pane xSplit="1" ySplit="3" topLeftCell="B25" activePane="bottomRight" state="frozen"/>
      <selection activeCell="C35" sqref="C35"/>
      <selection pane="topRight" activeCell="C35" sqref="C35"/>
      <selection pane="bottomLeft" activeCell="C35" sqref="C35"/>
      <selection pane="bottomRight" activeCell="D12" sqref="D12"/>
    </sheetView>
  </sheetViews>
  <sheetFormatPr defaultColWidth="9.140625" defaultRowHeight="13.5"/>
  <cols>
    <col min="1" max="1" width="15.7109375" style="26" customWidth="1"/>
    <col min="2" max="2" width="19.7109375" style="29" customWidth="1"/>
    <col min="3" max="3" width="62.140625" style="29" customWidth="1"/>
    <col min="4" max="4" width="14.140625" style="35" customWidth="1"/>
    <col min="5" max="5" width="14.7109375" style="29" customWidth="1"/>
    <col min="6" max="7" width="10.7109375" style="29" customWidth="1"/>
    <col min="8" max="8" width="10.85546875" style="29" customWidth="1"/>
    <col min="9" max="9" width="18.7109375" style="29" customWidth="1"/>
    <col min="10" max="11" width="12.42578125" style="30" bestFit="1" customWidth="1"/>
    <col min="12" max="16384" width="9.140625" style="29"/>
  </cols>
  <sheetData>
    <row r="1" spans="1:12" ht="21" customHeight="1">
      <c r="B1" s="27" t="s">
        <v>31</v>
      </c>
      <c r="C1" s="28"/>
      <c r="D1" s="119" t="s">
        <v>32</v>
      </c>
      <c r="E1" s="119" t="s">
        <v>46</v>
      </c>
      <c r="G1" s="123"/>
    </row>
    <row r="2" spans="1:12" ht="18" customHeight="1" thickBot="1">
      <c r="B2" s="290" t="s">
        <v>123</v>
      </c>
      <c r="C2" s="291">
        <f>ヘッダ!J1</f>
        <v>0</v>
      </c>
      <c r="D2" s="121" t="s">
        <v>45</v>
      </c>
      <c r="E2" s="120"/>
      <c r="F2" s="32"/>
      <c r="G2" s="33" t="s">
        <v>9</v>
      </c>
      <c r="H2" s="434">
        <f>ヘッダ!I3</f>
        <v>0</v>
      </c>
      <c r="I2" s="434"/>
      <c r="J2" s="34"/>
      <c r="K2" s="34"/>
    </row>
    <row r="3" spans="1:12" ht="18" customHeight="1" thickTop="1">
      <c r="B3" s="31"/>
      <c r="D3" s="303" t="s">
        <v>47</v>
      </c>
      <c r="E3" s="304"/>
      <c r="F3" s="32"/>
      <c r="G3" s="32"/>
      <c r="H3" s="99"/>
      <c r="I3" s="99"/>
      <c r="J3" s="34"/>
      <c r="K3" s="34"/>
    </row>
    <row r="4" spans="1:12" s="18" customFormat="1" ht="18" customHeight="1">
      <c r="A4" s="127"/>
      <c r="B4" s="307"/>
      <c r="D4" s="185" t="s">
        <v>48</v>
      </c>
      <c r="E4" s="184"/>
      <c r="F4" s="32"/>
      <c r="G4" s="32"/>
      <c r="H4" s="99"/>
      <c r="I4" s="99"/>
      <c r="J4" s="34"/>
      <c r="K4" s="34"/>
    </row>
    <row r="5" spans="1:12" s="51" customFormat="1" ht="25.5" customHeight="1" thickBot="1">
      <c r="A5" s="235"/>
      <c r="B5" s="284" t="s">
        <v>124</v>
      </c>
      <c r="C5" s="305"/>
      <c r="D5" s="92"/>
      <c r="E5" s="306"/>
      <c r="F5" s="152"/>
      <c r="G5" s="153"/>
      <c r="H5" s="154"/>
      <c r="I5" s="107"/>
      <c r="J5" s="59"/>
      <c r="K5" s="59"/>
      <c r="L5" s="285"/>
    </row>
    <row r="6" spans="1:12" ht="20.25" customHeight="1">
      <c r="A6" s="239" t="s">
        <v>29</v>
      </c>
      <c r="B6" s="240" t="s">
        <v>10</v>
      </c>
      <c r="C6" s="241" t="s">
        <v>11</v>
      </c>
      <c r="D6" s="242"/>
      <c r="E6" s="241" t="s">
        <v>12</v>
      </c>
      <c r="F6" s="241" t="s">
        <v>13</v>
      </c>
      <c r="G6" s="241" t="s">
        <v>30</v>
      </c>
      <c r="H6" s="241" t="s">
        <v>14</v>
      </c>
      <c r="I6" s="243" t="s">
        <v>15</v>
      </c>
      <c r="J6" s="244" t="s">
        <v>26</v>
      </c>
      <c r="K6" s="245" t="s">
        <v>27</v>
      </c>
    </row>
    <row r="7" spans="1:12" s="51" customFormat="1" ht="25.5" customHeight="1">
      <c r="A7" s="111"/>
      <c r="B7" s="174" t="s">
        <v>131</v>
      </c>
      <c r="C7" s="78" t="s">
        <v>92</v>
      </c>
      <c r="D7" s="79"/>
      <c r="E7" s="80">
        <v>600000</v>
      </c>
      <c r="F7" s="81"/>
      <c r="G7" s="82" t="s">
        <v>16</v>
      </c>
      <c r="H7" s="126">
        <f>$E$2</f>
        <v>0</v>
      </c>
      <c r="I7" s="116">
        <f>E7*F7*H7</f>
        <v>0</v>
      </c>
      <c r="J7" s="206"/>
      <c r="K7" s="83"/>
    </row>
    <row r="8" spans="1:12" s="51" customFormat="1" ht="25.5" customHeight="1">
      <c r="A8" s="214"/>
      <c r="B8" s="296" t="s">
        <v>132</v>
      </c>
      <c r="C8" s="247" t="s">
        <v>93</v>
      </c>
      <c r="D8" s="248"/>
      <c r="E8" s="218">
        <v>600000</v>
      </c>
      <c r="F8" s="208"/>
      <c r="G8" s="207" t="s">
        <v>96</v>
      </c>
      <c r="H8" s="126">
        <f>$E$2</f>
        <v>0</v>
      </c>
      <c r="I8" s="116">
        <f>E8*F8*H8</f>
        <v>0</v>
      </c>
      <c r="J8" s="249"/>
      <c r="K8" s="250"/>
    </row>
    <row r="9" spans="1:12" s="51" customFormat="1" ht="25.5" customHeight="1">
      <c r="A9" s="214"/>
      <c r="B9" s="296" t="s">
        <v>133</v>
      </c>
      <c r="C9" s="247" t="s">
        <v>94</v>
      </c>
      <c r="D9" s="248"/>
      <c r="E9" s="218">
        <v>300000</v>
      </c>
      <c r="F9" s="208"/>
      <c r="G9" s="207" t="s">
        <v>16</v>
      </c>
      <c r="H9" s="126">
        <f>$E$2</f>
        <v>0</v>
      </c>
      <c r="I9" s="116">
        <f>E9*F9*H9</f>
        <v>0</v>
      </c>
      <c r="J9" s="249"/>
      <c r="K9" s="250"/>
    </row>
    <row r="10" spans="1:12" s="51" customFormat="1" ht="25.5" customHeight="1">
      <c r="A10" s="214"/>
      <c r="B10" s="246" t="s">
        <v>134</v>
      </c>
      <c r="C10" s="247" t="s">
        <v>95</v>
      </c>
      <c r="D10" s="248"/>
      <c r="E10" s="218">
        <v>300000</v>
      </c>
      <c r="F10" s="208"/>
      <c r="G10" s="207" t="s">
        <v>16</v>
      </c>
      <c r="H10" s="126">
        <f>$E$2</f>
        <v>0</v>
      </c>
      <c r="I10" s="116">
        <f>E10*F10*H10</f>
        <v>0</v>
      </c>
      <c r="J10" s="249"/>
      <c r="K10" s="250"/>
    </row>
    <row r="11" spans="1:12" s="51" customFormat="1" ht="25.5" customHeight="1" thickBot="1">
      <c r="A11" s="251"/>
      <c r="B11" s="175" t="s">
        <v>135</v>
      </c>
      <c r="C11" s="252" t="s">
        <v>97</v>
      </c>
      <c r="D11" s="253"/>
      <c r="E11" s="54">
        <v>300000</v>
      </c>
      <c r="F11" s="55"/>
      <c r="G11" s="56" t="s">
        <v>16</v>
      </c>
      <c r="H11" s="125">
        <f>$E$2</f>
        <v>0</v>
      </c>
      <c r="I11" s="57">
        <f>E11*F11*H11</f>
        <v>0</v>
      </c>
      <c r="J11" s="205"/>
      <c r="K11" s="254"/>
    </row>
    <row r="12" spans="1:12" s="51" customFormat="1" ht="27" customHeight="1" thickBot="1">
      <c r="A12" s="90"/>
      <c r="B12" s="300" t="s">
        <v>140</v>
      </c>
      <c r="C12" s="168"/>
      <c r="D12" s="34"/>
      <c r="E12" s="93"/>
      <c r="F12" s="94"/>
      <c r="G12" s="95"/>
      <c r="H12" s="96"/>
      <c r="I12" s="107"/>
      <c r="J12" s="97"/>
      <c r="K12" s="97"/>
    </row>
    <row r="13" spans="1:12" ht="20.25" customHeight="1" thickBot="1">
      <c r="A13" s="239" t="s">
        <v>29</v>
      </c>
      <c r="B13" s="240" t="s">
        <v>10</v>
      </c>
      <c r="C13" s="241" t="s">
        <v>11</v>
      </c>
      <c r="D13" s="242"/>
      <c r="E13" s="241" t="s">
        <v>12</v>
      </c>
      <c r="F13" s="241" t="s">
        <v>13</v>
      </c>
      <c r="G13" s="241" t="s">
        <v>30</v>
      </c>
      <c r="H13" s="241" t="s">
        <v>14</v>
      </c>
      <c r="I13" s="243" t="s">
        <v>15</v>
      </c>
      <c r="J13" s="244" t="s">
        <v>26</v>
      </c>
      <c r="K13" s="245" t="s">
        <v>27</v>
      </c>
    </row>
    <row r="14" spans="1:12" s="51" customFormat="1" ht="27" customHeight="1">
      <c r="A14" s="110"/>
      <c r="B14" s="176" t="s">
        <v>141</v>
      </c>
      <c r="C14" s="44" t="s">
        <v>72</v>
      </c>
      <c r="D14" s="45"/>
      <c r="E14" s="46">
        <v>200000</v>
      </c>
      <c r="F14" s="47"/>
      <c r="G14" s="48" t="s">
        <v>16</v>
      </c>
      <c r="H14" s="124">
        <f t="shared" ref="H14:H22" si="0">$E$2</f>
        <v>0</v>
      </c>
      <c r="I14" s="49">
        <f t="shared" ref="I14:I21" si="1">E14*F14*H14</f>
        <v>0</v>
      </c>
      <c r="J14" s="113"/>
      <c r="K14" s="50"/>
    </row>
    <row r="15" spans="1:12" s="51" customFormat="1" ht="27" customHeight="1">
      <c r="A15" s="111"/>
      <c r="B15" s="174" t="s">
        <v>142</v>
      </c>
      <c r="C15" s="78" t="s">
        <v>70</v>
      </c>
      <c r="D15" s="79"/>
      <c r="E15" s="80">
        <v>100000</v>
      </c>
      <c r="F15" s="81"/>
      <c r="G15" s="82" t="s">
        <v>16</v>
      </c>
      <c r="H15" s="126">
        <f t="shared" si="0"/>
        <v>0</v>
      </c>
      <c r="I15" s="116">
        <f t="shared" si="1"/>
        <v>0</v>
      </c>
      <c r="J15" s="114"/>
      <c r="K15" s="83"/>
    </row>
    <row r="16" spans="1:12" s="51" customFormat="1" ht="27" customHeight="1">
      <c r="A16" s="117"/>
      <c r="B16" s="177" t="s">
        <v>143</v>
      </c>
      <c r="C16" s="84" t="s">
        <v>54</v>
      </c>
      <c r="D16" s="85"/>
      <c r="E16" s="86">
        <v>150000</v>
      </c>
      <c r="F16" s="81"/>
      <c r="G16" s="82" t="s">
        <v>16</v>
      </c>
      <c r="H16" s="126">
        <f t="shared" si="0"/>
        <v>0</v>
      </c>
      <c r="I16" s="116">
        <f t="shared" si="1"/>
        <v>0</v>
      </c>
      <c r="J16" s="114"/>
      <c r="K16" s="83"/>
    </row>
    <row r="17" spans="1:11" s="51" customFormat="1" ht="27" customHeight="1">
      <c r="A17" s="117"/>
      <c r="B17" s="178" t="s">
        <v>144</v>
      </c>
      <c r="C17" s="84" t="s">
        <v>55</v>
      </c>
      <c r="D17" s="85"/>
      <c r="E17" s="86">
        <v>150000</v>
      </c>
      <c r="F17" s="81"/>
      <c r="G17" s="82" t="s">
        <v>16</v>
      </c>
      <c r="H17" s="126">
        <f t="shared" si="0"/>
        <v>0</v>
      </c>
      <c r="I17" s="116">
        <f t="shared" si="1"/>
        <v>0</v>
      </c>
      <c r="J17" s="114"/>
      <c r="K17" s="83"/>
    </row>
    <row r="18" spans="1:11" s="51" customFormat="1" ht="27" customHeight="1">
      <c r="A18" s="117"/>
      <c r="B18" s="178" t="s">
        <v>145</v>
      </c>
      <c r="C18" s="84" t="s">
        <v>56</v>
      </c>
      <c r="D18" s="85"/>
      <c r="E18" s="86">
        <v>150000</v>
      </c>
      <c r="F18" s="81"/>
      <c r="G18" s="82" t="s">
        <v>16</v>
      </c>
      <c r="H18" s="126">
        <f t="shared" si="0"/>
        <v>0</v>
      </c>
      <c r="I18" s="116">
        <f t="shared" si="1"/>
        <v>0</v>
      </c>
      <c r="J18" s="114"/>
      <c r="K18" s="83"/>
    </row>
    <row r="19" spans="1:11" s="51" customFormat="1" ht="27" customHeight="1">
      <c r="A19" s="209"/>
      <c r="B19" s="216" t="s">
        <v>146</v>
      </c>
      <c r="C19" s="211" t="s">
        <v>71</v>
      </c>
      <c r="D19" s="212"/>
      <c r="E19" s="213">
        <v>150000</v>
      </c>
      <c r="F19" s="208"/>
      <c r="G19" s="207" t="s">
        <v>28</v>
      </c>
      <c r="H19" s="126">
        <f t="shared" si="0"/>
        <v>0</v>
      </c>
      <c r="I19" s="116">
        <f t="shared" si="1"/>
        <v>0</v>
      </c>
      <c r="J19" s="181"/>
      <c r="K19" s="182"/>
    </row>
    <row r="20" spans="1:11" s="51" customFormat="1" ht="27" customHeight="1">
      <c r="A20" s="209"/>
      <c r="B20" s="216" t="s">
        <v>147</v>
      </c>
      <c r="C20" s="211" t="s">
        <v>79</v>
      </c>
      <c r="D20" s="212"/>
      <c r="E20" s="213">
        <v>800000</v>
      </c>
      <c r="F20" s="208"/>
      <c r="G20" s="207" t="s">
        <v>28</v>
      </c>
      <c r="H20" s="126">
        <f t="shared" si="0"/>
        <v>0</v>
      </c>
      <c r="I20" s="116">
        <f t="shared" si="1"/>
        <v>0</v>
      </c>
      <c r="J20" s="181"/>
      <c r="K20" s="182"/>
    </row>
    <row r="21" spans="1:11" s="51" customFormat="1" ht="27" customHeight="1">
      <c r="A21" s="209"/>
      <c r="B21" s="216" t="s">
        <v>148</v>
      </c>
      <c r="C21" s="211" t="s">
        <v>149</v>
      </c>
      <c r="D21" s="212"/>
      <c r="E21" s="213">
        <v>150000</v>
      </c>
      <c r="F21" s="208"/>
      <c r="G21" s="207" t="s">
        <v>28</v>
      </c>
      <c r="H21" s="126">
        <f t="shared" si="0"/>
        <v>0</v>
      </c>
      <c r="I21" s="116">
        <f t="shared" si="1"/>
        <v>0</v>
      </c>
      <c r="J21" s="181"/>
      <c r="K21" s="182"/>
    </row>
    <row r="22" spans="1:11" s="51" customFormat="1" ht="27" customHeight="1" thickBot="1">
      <c r="A22" s="118"/>
      <c r="B22" s="179" t="s">
        <v>150</v>
      </c>
      <c r="C22" s="87" t="s">
        <v>80</v>
      </c>
      <c r="D22" s="88"/>
      <c r="E22" s="89">
        <v>150000</v>
      </c>
      <c r="F22" s="55"/>
      <c r="G22" s="56" t="s">
        <v>16</v>
      </c>
      <c r="H22" s="125">
        <f t="shared" si="0"/>
        <v>0</v>
      </c>
      <c r="I22" s="57">
        <f>E22*F22*H22</f>
        <v>0</v>
      </c>
      <c r="J22" s="115"/>
      <c r="K22" s="58"/>
    </row>
    <row r="23" spans="1:11" s="51" customFormat="1" ht="27" customHeight="1" thickBot="1">
      <c r="A23" s="90"/>
      <c r="B23" s="159" t="s">
        <v>57</v>
      </c>
      <c r="C23" s="91"/>
      <c r="D23" s="92"/>
      <c r="E23" s="93"/>
      <c r="F23" s="94"/>
      <c r="G23" s="95"/>
      <c r="H23" s="96"/>
      <c r="I23" s="108"/>
      <c r="J23" s="97"/>
      <c r="K23" s="97"/>
    </row>
    <row r="24" spans="1:11" ht="15" customHeight="1">
      <c r="B24" s="68"/>
      <c r="F24" s="69"/>
      <c r="G24" s="70"/>
      <c r="H24" s="70"/>
      <c r="I24" s="71"/>
      <c r="J24" s="72"/>
      <c r="K24" s="72"/>
    </row>
    <row r="25" spans="1:11" ht="15" customHeight="1">
      <c r="B25" s="68"/>
      <c r="F25" s="73" t="s">
        <v>36</v>
      </c>
      <c r="H25" s="436">
        <f>SUM(I5:I22)</f>
        <v>0</v>
      </c>
      <c r="I25" s="437"/>
      <c r="J25" s="435"/>
      <c r="K25" s="435"/>
    </row>
    <row r="26" spans="1:11" ht="15" customHeight="1" thickBot="1">
      <c r="F26" s="73"/>
      <c r="G26" s="77"/>
      <c r="H26" s="77"/>
      <c r="I26" s="226"/>
      <c r="J26" s="77"/>
      <c r="K26" s="77"/>
    </row>
    <row r="27" spans="1:11" s="166" customFormat="1" ht="26.25" customHeight="1" thickBot="1">
      <c r="A27" s="238"/>
      <c r="B27" s="161" t="s">
        <v>87</v>
      </c>
      <c r="C27" s="170"/>
      <c r="D27" s="227"/>
      <c r="E27" s="228"/>
      <c r="F27" s="171"/>
      <c r="G27" s="163"/>
      <c r="H27" s="164"/>
      <c r="I27" s="165"/>
      <c r="J27" s="169"/>
      <c r="K27" s="169"/>
    </row>
    <row r="28" spans="1:11" ht="20.25" customHeight="1" thickBot="1">
      <c r="A28" s="239" t="s">
        <v>29</v>
      </c>
      <c r="B28" s="240" t="s">
        <v>10</v>
      </c>
      <c r="C28" s="241" t="s">
        <v>11</v>
      </c>
      <c r="D28" s="242"/>
      <c r="E28" s="241" t="s">
        <v>12</v>
      </c>
      <c r="F28" s="241" t="s">
        <v>13</v>
      </c>
      <c r="G28" s="241" t="s">
        <v>30</v>
      </c>
      <c r="H28" s="241" t="s">
        <v>14</v>
      </c>
      <c r="I28" s="243" t="s">
        <v>15</v>
      </c>
      <c r="J28" s="244" t="s">
        <v>26</v>
      </c>
      <c r="K28" s="245" t="s">
        <v>27</v>
      </c>
    </row>
    <row r="29" spans="1:11" s="51" customFormat="1" ht="25.5" customHeight="1">
      <c r="A29" s="110"/>
      <c r="B29" s="173" t="s">
        <v>17</v>
      </c>
      <c r="C29" s="44" t="s">
        <v>63</v>
      </c>
      <c r="D29" s="45"/>
      <c r="E29" s="46">
        <v>360000</v>
      </c>
      <c r="F29" s="47"/>
      <c r="G29" s="48"/>
      <c r="H29" s="124">
        <f>$E$3</f>
        <v>0</v>
      </c>
      <c r="I29" s="49">
        <f>E29*F29*H29</f>
        <v>0</v>
      </c>
      <c r="J29" s="144"/>
      <c r="K29" s="145"/>
    </row>
    <row r="30" spans="1:11" s="51" customFormat="1" ht="25.5" customHeight="1" thickBot="1">
      <c r="A30" s="112"/>
      <c r="B30" s="175" t="s">
        <v>18</v>
      </c>
      <c r="C30" s="52" t="s">
        <v>64</v>
      </c>
      <c r="D30" s="53"/>
      <c r="E30" s="54">
        <v>120000</v>
      </c>
      <c r="F30" s="55"/>
      <c r="G30" s="56"/>
      <c r="H30" s="125">
        <f t="shared" ref="H30:H38" si="2">$E$3</f>
        <v>0</v>
      </c>
      <c r="I30" s="57">
        <f>E30*F30*H30</f>
        <v>0</v>
      </c>
      <c r="J30" s="181"/>
      <c r="K30" s="182"/>
    </row>
    <row r="31" spans="1:11" s="166" customFormat="1" ht="26.25" customHeight="1" thickBot="1">
      <c r="A31" s="225"/>
      <c r="B31" s="161" t="s">
        <v>87</v>
      </c>
      <c r="C31" s="167"/>
      <c r="D31" s="172"/>
      <c r="E31" s="162"/>
      <c r="F31" s="171"/>
      <c r="G31" s="163"/>
      <c r="H31" s="164"/>
      <c r="I31" s="165"/>
      <c r="J31" s="183"/>
      <c r="K31" s="183"/>
    </row>
    <row r="32" spans="1:11" ht="20.25" customHeight="1" thickBot="1">
      <c r="A32" s="239" t="s">
        <v>29</v>
      </c>
      <c r="B32" s="240" t="s">
        <v>10</v>
      </c>
      <c r="C32" s="241" t="s">
        <v>11</v>
      </c>
      <c r="D32" s="242"/>
      <c r="E32" s="241" t="s">
        <v>12</v>
      </c>
      <c r="F32" s="241" t="s">
        <v>13</v>
      </c>
      <c r="G32" s="241" t="s">
        <v>30</v>
      </c>
      <c r="H32" s="241" t="s">
        <v>14</v>
      </c>
      <c r="I32" s="243" t="s">
        <v>15</v>
      </c>
      <c r="J32" s="244" t="s">
        <v>26</v>
      </c>
      <c r="K32" s="245" t="s">
        <v>27</v>
      </c>
    </row>
    <row r="33" spans="1:11" s="51" customFormat="1" ht="25.5" customHeight="1">
      <c r="A33" s="203"/>
      <c r="B33" s="176" t="s">
        <v>19</v>
      </c>
      <c r="C33" s="44" t="s">
        <v>138</v>
      </c>
      <c r="D33" s="45"/>
      <c r="E33" s="46">
        <v>60000</v>
      </c>
      <c r="F33" s="47"/>
      <c r="G33" s="48"/>
      <c r="H33" s="124">
        <f t="shared" si="2"/>
        <v>0</v>
      </c>
      <c r="I33" s="49">
        <f t="shared" ref="I33:I38" si="3">E33*F33*H33</f>
        <v>0</v>
      </c>
      <c r="J33" s="144"/>
      <c r="K33" s="145"/>
    </row>
    <row r="34" spans="1:11" s="51" customFormat="1" ht="25.5" customHeight="1">
      <c r="A34" s="111"/>
      <c r="B34" s="174" t="s">
        <v>20</v>
      </c>
      <c r="C34" s="78" t="s">
        <v>58</v>
      </c>
      <c r="D34" s="79"/>
      <c r="E34" s="80">
        <v>120000</v>
      </c>
      <c r="F34" s="81"/>
      <c r="G34" s="82"/>
      <c r="H34" s="126">
        <f t="shared" si="2"/>
        <v>0</v>
      </c>
      <c r="I34" s="116">
        <f t="shared" si="3"/>
        <v>0</v>
      </c>
      <c r="J34" s="114"/>
      <c r="K34" s="83"/>
    </row>
    <row r="35" spans="1:11" s="51" customFormat="1" ht="25.5" customHeight="1">
      <c r="A35" s="111"/>
      <c r="B35" s="174" t="s">
        <v>77</v>
      </c>
      <c r="C35" s="78" t="s">
        <v>75</v>
      </c>
      <c r="D35" s="79"/>
      <c r="E35" s="80">
        <v>40000</v>
      </c>
      <c r="F35" s="81"/>
      <c r="G35" s="82"/>
      <c r="H35" s="126">
        <f t="shared" si="2"/>
        <v>0</v>
      </c>
      <c r="I35" s="116">
        <f t="shared" si="3"/>
        <v>0</v>
      </c>
      <c r="J35" s="114"/>
      <c r="K35" s="83"/>
    </row>
    <row r="36" spans="1:11" s="51" customFormat="1" ht="25.5" customHeight="1">
      <c r="A36" s="111"/>
      <c r="B36" s="180" t="s">
        <v>21</v>
      </c>
      <c r="C36" s="78" t="s">
        <v>22</v>
      </c>
      <c r="D36" s="79"/>
      <c r="E36" s="80">
        <v>30000</v>
      </c>
      <c r="F36" s="81"/>
      <c r="G36" s="82"/>
      <c r="H36" s="126">
        <f t="shared" si="2"/>
        <v>0</v>
      </c>
      <c r="I36" s="116">
        <f t="shared" si="3"/>
        <v>0</v>
      </c>
      <c r="J36" s="114"/>
      <c r="K36" s="83"/>
    </row>
    <row r="37" spans="1:11" s="51" customFormat="1" ht="25.5" customHeight="1">
      <c r="A37" s="214"/>
      <c r="B37" s="202" t="s">
        <v>73</v>
      </c>
      <c r="C37" s="217" t="s">
        <v>74</v>
      </c>
      <c r="D37" s="215"/>
      <c r="E37" s="218">
        <v>20000</v>
      </c>
      <c r="F37" s="208"/>
      <c r="G37" s="207"/>
      <c r="H37" s="126">
        <f t="shared" si="2"/>
        <v>0</v>
      </c>
      <c r="I37" s="116">
        <f t="shared" si="3"/>
        <v>0</v>
      </c>
      <c r="J37" s="181"/>
      <c r="K37" s="182"/>
    </row>
    <row r="38" spans="1:11" s="51" customFormat="1" ht="25.5" customHeight="1" thickBot="1">
      <c r="A38" s="112"/>
      <c r="B38" s="175" t="s">
        <v>78</v>
      </c>
      <c r="C38" s="52" t="s">
        <v>76</v>
      </c>
      <c r="D38" s="53"/>
      <c r="E38" s="54">
        <v>160000</v>
      </c>
      <c r="F38" s="55"/>
      <c r="G38" s="56"/>
      <c r="H38" s="125">
        <f t="shared" si="2"/>
        <v>0</v>
      </c>
      <c r="I38" s="57">
        <f t="shared" si="3"/>
        <v>0</v>
      </c>
      <c r="J38" s="115"/>
      <c r="K38" s="58"/>
    </row>
    <row r="39" spans="1:11" s="51" customFormat="1" ht="27" customHeight="1" thickBot="1">
      <c r="A39" s="90"/>
      <c r="B39" s="91"/>
      <c r="C39" s="91"/>
      <c r="D39" s="92"/>
      <c r="E39" s="93"/>
      <c r="F39" s="94"/>
      <c r="G39" s="95"/>
      <c r="H39" s="96"/>
      <c r="I39" s="108"/>
      <c r="J39" s="97"/>
      <c r="K39" s="97"/>
    </row>
    <row r="40" spans="1:11" ht="15" customHeight="1">
      <c r="B40" s="68"/>
      <c r="F40" s="69"/>
      <c r="G40" s="70"/>
      <c r="H40" s="70"/>
      <c r="I40" s="71"/>
      <c r="J40" s="72"/>
      <c r="K40" s="72"/>
    </row>
    <row r="41" spans="1:11" ht="15" customHeight="1">
      <c r="B41" s="68"/>
      <c r="F41" s="73" t="s">
        <v>35</v>
      </c>
      <c r="H41" s="436">
        <f>SUM(I29:I38)</f>
        <v>0</v>
      </c>
      <c r="I41" s="437"/>
      <c r="J41" s="435"/>
      <c r="K41" s="435"/>
    </row>
    <row r="42" spans="1:11" ht="15" customHeight="1" thickBot="1">
      <c r="F42" s="74"/>
      <c r="G42" s="75"/>
      <c r="H42" s="75"/>
      <c r="I42" s="76"/>
      <c r="J42" s="77"/>
      <c r="K42" s="77"/>
    </row>
    <row r="43" spans="1:11" ht="15" customHeight="1"/>
  </sheetData>
  <sheetProtection algorithmName="SHA-512" hashValue="InhUOrQ7Nn9FpT1Qr0eizEAa5Gw1sOHBSuNd6NVav2Mp3elQaxfBeo7vLPDdd5kjkiS0vYumXdxr+Y6iEhgHoA==" saltValue="7tEXgiZzNv7fbEYfKgO05g==" spinCount="100000" sheet="1"/>
  <mergeCells count="5">
    <mergeCell ref="H2:I2"/>
    <mergeCell ref="J41:K41"/>
    <mergeCell ref="J25:K25"/>
    <mergeCell ref="H25:I25"/>
    <mergeCell ref="H41:I41"/>
  </mergeCells>
  <phoneticPr fontId="29"/>
  <printOptions horizontalCentered="1"/>
  <pageMargins left="0" right="0" top="0.39370078740157483" bottom="0.19685039370078741" header="0.27559055118110237" footer="0.19685039370078741"/>
  <pageSetup paperSize="9" scale="5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showZeros="0" zoomScale="85" zoomScaleNormal="85" workbookViewId="0">
      <pane xSplit="2" ySplit="4" topLeftCell="C5" activePane="bottomRight" state="frozen"/>
      <selection activeCell="C35" sqref="C35"/>
      <selection pane="topRight" activeCell="C35" sqref="C35"/>
      <selection pane="bottomLeft" activeCell="C35" sqref="C35"/>
      <selection pane="bottomRight" activeCell="C18" sqref="C18"/>
    </sheetView>
  </sheetViews>
  <sheetFormatPr defaultColWidth="9.140625" defaultRowHeight="13.5"/>
  <cols>
    <col min="1" max="1" width="19.5703125" style="26" customWidth="1"/>
    <col min="2" max="2" width="19.7109375" style="29" customWidth="1"/>
    <col min="3" max="3" width="68.140625" style="29" customWidth="1"/>
    <col min="4" max="4" width="12" style="35" customWidth="1"/>
    <col min="5" max="5" width="14.7109375" style="29" customWidth="1"/>
    <col min="6" max="7" width="10.7109375" style="29" customWidth="1"/>
    <col min="8" max="8" width="10.85546875" style="29" customWidth="1"/>
    <col min="9" max="9" width="18.7109375" style="29" customWidth="1"/>
    <col min="10" max="11" width="12.42578125" style="30" bestFit="1" customWidth="1"/>
    <col min="12" max="16384" width="9.140625" style="29"/>
  </cols>
  <sheetData>
    <row r="1" spans="1:11" ht="21" customHeight="1">
      <c r="B1" s="27" t="s">
        <v>33</v>
      </c>
      <c r="C1" s="28"/>
      <c r="D1" s="119" t="s">
        <v>32</v>
      </c>
      <c r="E1" s="119" t="s">
        <v>46</v>
      </c>
      <c r="G1" s="123"/>
    </row>
    <row r="2" spans="1:11" ht="18" customHeight="1" thickBot="1">
      <c r="B2" s="290" t="s">
        <v>122</v>
      </c>
      <c r="C2" s="292">
        <f>ヘッダ!J1</f>
        <v>0</v>
      </c>
      <c r="D2" s="121" t="s">
        <v>49</v>
      </c>
      <c r="E2" s="120"/>
      <c r="F2" s="32"/>
      <c r="G2" s="33" t="s">
        <v>9</v>
      </c>
      <c r="H2" s="434">
        <f>ヘッダ!I3</f>
        <v>0</v>
      </c>
      <c r="I2" s="434"/>
      <c r="J2" s="34"/>
      <c r="K2" s="34"/>
    </row>
    <row r="3" spans="1:11" ht="18" customHeight="1" thickTop="1">
      <c r="B3" s="31"/>
      <c r="D3" s="122" t="s">
        <v>47</v>
      </c>
      <c r="E3" s="120"/>
      <c r="F3" s="32"/>
      <c r="G3" s="32"/>
      <c r="H3" s="99"/>
      <c r="I3" s="99"/>
      <c r="J3" s="34"/>
      <c r="K3" s="34"/>
    </row>
    <row r="4" spans="1:11" ht="24.95" customHeight="1" thickBot="1">
      <c r="B4" s="150"/>
      <c r="D4" s="130" t="s">
        <v>48</v>
      </c>
      <c r="I4" s="36"/>
    </row>
    <row r="5" spans="1:11" ht="23.25" customHeight="1">
      <c r="A5" s="151"/>
      <c r="B5" s="159"/>
      <c r="C5" s="192"/>
      <c r="D5" s="92"/>
      <c r="E5" s="193"/>
      <c r="F5" s="194"/>
      <c r="G5" s="195"/>
      <c r="H5" s="196"/>
      <c r="I5" s="98"/>
      <c r="J5" s="149"/>
      <c r="K5" s="149"/>
    </row>
    <row r="6" spans="1:11" s="51" customFormat="1" ht="23.25" customHeight="1" thickBot="1">
      <c r="A6" s="151"/>
      <c r="B6" s="301" t="s">
        <v>155</v>
      </c>
      <c r="C6" s="192"/>
      <c r="D6" s="92"/>
      <c r="E6" s="234"/>
      <c r="F6" s="94"/>
      <c r="G6" s="95"/>
      <c r="H6" s="147"/>
      <c r="I6" s="148"/>
      <c r="J6" s="97"/>
      <c r="K6" s="59"/>
    </row>
    <row r="7" spans="1:11" s="51" customFormat="1" ht="20.25" customHeight="1">
      <c r="A7" s="110" t="s">
        <v>29</v>
      </c>
      <c r="B7" s="255" t="s">
        <v>10</v>
      </c>
      <c r="C7" s="256" t="s">
        <v>11</v>
      </c>
      <c r="D7" s="257"/>
      <c r="E7" s="256" t="s">
        <v>12</v>
      </c>
      <c r="F7" s="256" t="s">
        <v>13</v>
      </c>
      <c r="G7" s="256" t="s">
        <v>30</v>
      </c>
      <c r="H7" s="256" t="s">
        <v>14</v>
      </c>
      <c r="I7" s="258" t="s">
        <v>15</v>
      </c>
      <c r="J7" s="244" t="s">
        <v>26</v>
      </c>
      <c r="K7" s="245" t="s">
        <v>27</v>
      </c>
    </row>
    <row r="8" spans="1:11" s="51" customFormat="1" ht="26.25" customHeight="1">
      <c r="A8" s="204"/>
      <c r="B8" s="174" t="s">
        <v>136</v>
      </c>
      <c r="C8" s="78" t="s">
        <v>98</v>
      </c>
      <c r="D8" s="79"/>
      <c r="E8" s="222">
        <v>90000</v>
      </c>
      <c r="F8" s="81"/>
      <c r="G8" s="82" t="s">
        <v>23</v>
      </c>
      <c r="H8" s="126">
        <f>$E$2</f>
        <v>0</v>
      </c>
      <c r="I8" s="116">
        <f>E8*F8*H8</f>
        <v>0</v>
      </c>
      <c r="J8" s="114"/>
      <c r="K8" s="83"/>
    </row>
    <row r="9" spans="1:11" s="51" customFormat="1" ht="26.25" customHeight="1">
      <c r="A9" s="204"/>
      <c r="B9" s="174" t="s">
        <v>137</v>
      </c>
      <c r="C9" s="78" t="s">
        <v>99</v>
      </c>
      <c r="D9" s="79"/>
      <c r="E9" s="222">
        <v>90000</v>
      </c>
      <c r="F9" s="81"/>
      <c r="G9" s="82" t="s">
        <v>23</v>
      </c>
      <c r="H9" s="126">
        <f>$E$2</f>
        <v>0</v>
      </c>
      <c r="I9" s="116">
        <f>E9*F9*H9</f>
        <v>0</v>
      </c>
      <c r="J9" s="114"/>
      <c r="K9" s="83"/>
    </row>
    <row r="10" spans="1:11" s="51" customFormat="1" ht="26.25" customHeight="1">
      <c r="A10" s="204"/>
      <c r="B10" s="174" t="s">
        <v>151</v>
      </c>
      <c r="C10" s="298" t="s">
        <v>153</v>
      </c>
      <c r="D10" s="79"/>
      <c r="E10" s="222">
        <v>45000</v>
      </c>
      <c r="F10" s="81"/>
      <c r="G10" s="82" t="s">
        <v>23</v>
      </c>
      <c r="H10" s="126">
        <f>$E$2</f>
        <v>0</v>
      </c>
      <c r="I10" s="116">
        <f>E10*F10*H10</f>
        <v>0</v>
      </c>
      <c r="J10" s="114"/>
      <c r="K10" s="83"/>
    </row>
    <row r="11" spans="1:11" s="51" customFormat="1" ht="26.25" customHeight="1" thickBot="1">
      <c r="A11" s="251"/>
      <c r="B11" s="175" t="s">
        <v>152</v>
      </c>
      <c r="C11" s="299" t="s">
        <v>154</v>
      </c>
      <c r="D11" s="53"/>
      <c r="E11" s="236">
        <v>45000</v>
      </c>
      <c r="F11" s="55"/>
      <c r="G11" s="56" t="s">
        <v>23</v>
      </c>
      <c r="H11" s="125">
        <f>$E$2</f>
        <v>0</v>
      </c>
      <c r="I11" s="57">
        <f>E11*F11*H11</f>
        <v>0</v>
      </c>
      <c r="J11" s="115"/>
      <c r="K11" s="58"/>
    </row>
    <row r="12" spans="1:11" s="51" customFormat="1" ht="18.75" customHeight="1">
      <c r="A12" s="90"/>
      <c r="B12" s="159"/>
      <c r="C12" s="91"/>
      <c r="D12" s="92"/>
      <c r="E12" s="93"/>
      <c r="F12" s="94"/>
      <c r="G12" s="95"/>
      <c r="H12" s="147"/>
      <c r="I12" s="148"/>
      <c r="J12" s="97"/>
      <c r="K12" s="97"/>
    </row>
    <row r="13" spans="1:11" s="51" customFormat="1" ht="18.75" customHeight="1">
      <c r="A13" s="90"/>
      <c r="B13" s="159"/>
      <c r="C13" s="91"/>
      <c r="D13" s="92"/>
      <c r="E13" s="93"/>
      <c r="F13" s="94"/>
      <c r="G13" s="95"/>
      <c r="H13" s="147"/>
      <c r="I13" s="148"/>
      <c r="J13" s="97"/>
      <c r="K13" s="97"/>
    </row>
    <row r="14" spans="1:11" s="51" customFormat="1" ht="24" customHeight="1" thickBot="1">
      <c r="A14" s="155"/>
      <c r="B14" s="302" t="s">
        <v>156</v>
      </c>
      <c r="C14" s="156"/>
      <c r="D14" s="157"/>
      <c r="E14" s="158"/>
      <c r="F14" s="152"/>
      <c r="G14" s="153"/>
      <c r="H14" s="154"/>
      <c r="I14" s="107"/>
      <c r="J14" s="59"/>
      <c r="K14" s="59"/>
    </row>
    <row r="15" spans="1:11" ht="20.25" customHeight="1" thickBot="1">
      <c r="A15" s="37" t="s">
        <v>29</v>
      </c>
      <c r="B15" s="38" t="s">
        <v>10</v>
      </c>
      <c r="C15" s="39" t="s">
        <v>11</v>
      </c>
      <c r="D15" s="40"/>
      <c r="E15" s="39" t="s">
        <v>12</v>
      </c>
      <c r="F15" s="39"/>
      <c r="G15" s="39" t="s">
        <v>30</v>
      </c>
      <c r="H15" s="39" t="s">
        <v>14</v>
      </c>
      <c r="I15" s="41" t="s">
        <v>15</v>
      </c>
      <c r="J15" s="42" t="s">
        <v>26</v>
      </c>
      <c r="K15" s="43" t="s">
        <v>27</v>
      </c>
    </row>
    <row r="16" spans="1:11" s="51" customFormat="1" ht="25.5" customHeight="1">
      <c r="A16" s="110"/>
      <c r="B16" s="176" t="s">
        <v>157</v>
      </c>
      <c r="C16" s="44" t="s">
        <v>60</v>
      </c>
      <c r="D16" s="45"/>
      <c r="E16" s="46">
        <v>60000</v>
      </c>
      <c r="F16" s="47"/>
      <c r="G16" s="48" t="s">
        <v>23</v>
      </c>
      <c r="H16" s="124">
        <f>$E$2</f>
        <v>0</v>
      </c>
      <c r="I16" s="61">
        <f t="shared" ref="I16:I22" si="0">E16*F16*H16</f>
        <v>0</v>
      </c>
      <c r="J16" s="113"/>
      <c r="K16" s="50"/>
    </row>
    <row r="17" spans="1:11" s="51" customFormat="1" ht="25.5" customHeight="1">
      <c r="A17" s="111"/>
      <c r="B17" s="174" t="s">
        <v>158</v>
      </c>
      <c r="C17" s="78" t="s">
        <v>83</v>
      </c>
      <c r="D17" s="79"/>
      <c r="E17" s="80">
        <v>60000</v>
      </c>
      <c r="F17" s="81"/>
      <c r="G17" s="82" t="s">
        <v>23</v>
      </c>
      <c r="H17" s="126">
        <f t="shared" ref="H17:H22" si="1">$E$2</f>
        <v>0</v>
      </c>
      <c r="I17" s="116">
        <f t="shared" si="0"/>
        <v>0</v>
      </c>
      <c r="J17" s="114"/>
      <c r="K17" s="83"/>
    </row>
    <row r="18" spans="1:11" s="51" customFormat="1" ht="25.5" customHeight="1">
      <c r="A18" s="117"/>
      <c r="B18" s="177" t="s">
        <v>159</v>
      </c>
      <c r="C18" s="84" t="s">
        <v>61</v>
      </c>
      <c r="D18" s="85"/>
      <c r="E18" s="86">
        <v>60000</v>
      </c>
      <c r="F18" s="81"/>
      <c r="G18" s="82" t="s">
        <v>23</v>
      </c>
      <c r="H18" s="187">
        <f t="shared" si="1"/>
        <v>0</v>
      </c>
      <c r="I18" s="223">
        <f t="shared" si="0"/>
        <v>0</v>
      </c>
      <c r="J18" s="114"/>
      <c r="K18" s="83"/>
    </row>
    <row r="19" spans="1:11" s="51" customFormat="1" ht="25.5" customHeight="1">
      <c r="A19" s="209"/>
      <c r="B19" s="210" t="s">
        <v>160</v>
      </c>
      <c r="C19" s="211" t="s">
        <v>69</v>
      </c>
      <c r="D19" s="212"/>
      <c r="E19" s="213">
        <v>60000</v>
      </c>
      <c r="F19" s="81"/>
      <c r="G19" s="207" t="s">
        <v>49</v>
      </c>
      <c r="H19" s="126">
        <f t="shared" si="1"/>
        <v>0</v>
      </c>
      <c r="I19" s="224">
        <f t="shared" si="0"/>
        <v>0</v>
      </c>
      <c r="J19" s="206"/>
      <c r="K19" s="182"/>
    </row>
    <row r="20" spans="1:11" s="51" customFormat="1" ht="25.5" customHeight="1">
      <c r="A20" s="209"/>
      <c r="B20" s="210" t="s">
        <v>161</v>
      </c>
      <c r="C20" s="211" t="s">
        <v>86</v>
      </c>
      <c r="D20" s="212"/>
      <c r="E20" s="213">
        <v>60000</v>
      </c>
      <c r="F20" s="81"/>
      <c r="G20" s="207" t="s">
        <v>49</v>
      </c>
      <c r="H20" s="126">
        <f t="shared" si="1"/>
        <v>0</v>
      </c>
      <c r="I20" s="224">
        <f t="shared" si="0"/>
        <v>0</v>
      </c>
      <c r="J20" s="206"/>
      <c r="K20" s="182"/>
    </row>
    <row r="21" spans="1:11" s="51" customFormat="1" ht="25.5" customHeight="1">
      <c r="A21" s="209"/>
      <c r="B21" s="210" t="s">
        <v>81</v>
      </c>
      <c r="C21" s="211" t="s">
        <v>84</v>
      </c>
      <c r="D21" s="212"/>
      <c r="E21" s="213">
        <v>60000</v>
      </c>
      <c r="F21" s="81"/>
      <c r="G21" s="207" t="s">
        <v>49</v>
      </c>
      <c r="H21" s="126">
        <f t="shared" si="1"/>
        <v>0</v>
      </c>
      <c r="I21" s="224">
        <f t="shared" si="0"/>
        <v>0</v>
      </c>
      <c r="J21" s="206"/>
      <c r="K21" s="182"/>
    </row>
    <row r="22" spans="1:11" s="51" customFormat="1" ht="25.5" customHeight="1" thickBot="1">
      <c r="A22" s="118"/>
      <c r="B22" s="179" t="s">
        <v>82</v>
      </c>
      <c r="C22" s="87" t="s">
        <v>85</v>
      </c>
      <c r="D22" s="88"/>
      <c r="E22" s="89">
        <v>60000</v>
      </c>
      <c r="F22" s="55"/>
      <c r="G22" s="56" t="s">
        <v>23</v>
      </c>
      <c r="H22" s="125">
        <f t="shared" si="1"/>
        <v>0</v>
      </c>
      <c r="I22" s="57">
        <f t="shared" si="0"/>
        <v>0</v>
      </c>
      <c r="J22" s="181"/>
      <c r="K22" s="58"/>
    </row>
    <row r="23" spans="1:11" s="51" customFormat="1" ht="18.75" customHeight="1">
      <c r="A23" s="90"/>
      <c r="B23" s="159"/>
      <c r="C23" s="91"/>
      <c r="D23" s="92"/>
      <c r="E23" s="93"/>
      <c r="F23" s="94"/>
      <c r="G23" s="95"/>
      <c r="H23" s="147"/>
      <c r="I23" s="148"/>
      <c r="J23" s="149"/>
      <c r="K23" s="149"/>
    </row>
    <row r="24" spans="1:11" s="51" customFormat="1" ht="50.25" customHeight="1" thickBot="1">
      <c r="A24" s="155"/>
      <c r="B24" s="302" t="s">
        <v>281</v>
      </c>
      <c r="C24" s="198"/>
      <c r="D24" s="157"/>
      <c r="E24" s="158"/>
      <c r="F24" s="152"/>
      <c r="G24" s="153"/>
      <c r="H24" s="154"/>
      <c r="I24" s="107"/>
      <c r="J24" s="59"/>
      <c r="K24" s="59"/>
    </row>
    <row r="25" spans="1:11" s="51" customFormat="1" ht="20.25" customHeight="1" thickBot="1">
      <c r="A25" s="37" t="s">
        <v>29</v>
      </c>
      <c r="B25" s="38" t="s">
        <v>10</v>
      </c>
      <c r="C25" s="39" t="s">
        <v>11</v>
      </c>
      <c r="D25" s="40"/>
      <c r="E25" s="39" t="s">
        <v>12</v>
      </c>
      <c r="F25" s="39"/>
      <c r="G25" s="39" t="s">
        <v>30</v>
      </c>
      <c r="H25" s="39" t="s">
        <v>14</v>
      </c>
      <c r="I25" s="41" t="s">
        <v>15</v>
      </c>
      <c r="J25" s="42" t="s">
        <v>26</v>
      </c>
      <c r="K25" s="43" t="s">
        <v>27</v>
      </c>
    </row>
    <row r="26" spans="1:11" s="51" customFormat="1" ht="25.5" customHeight="1">
      <c r="A26" s="110"/>
      <c r="B26" s="176" t="s">
        <v>88</v>
      </c>
      <c r="C26" s="44" t="s">
        <v>90</v>
      </c>
      <c r="D26" s="45"/>
      <c r="E26" s="46">
        <v>160000</v>
      </c>
      <c r="F26" s="47"/>
      <c r="G26" s="48"/>
      <c r="H26" s="124">
        <f>$E$3</f>
        <v>0</v>
      </c>
      <c r="I26" s="49">
        <f>E26*F26*H26</f>
        <v>0</v>
      </c>
      <c r="J26" s="113"/>
      <c r="K26" s="50"/>
    </row>
    <row r="27" spans="1:11" s="51" customFormat="1" ht="25.5" customHeight="1">
      <c r="A27" s="151"/>
      <c r="B27" s="230" t="s">
        <v>89</v>
      </c>
      <c r="C27" s="192" t="s">
        <v>91</v>
      </c>
      <c r="D27" s="186"/>
      <c r="E27" s="197">
        <v>175000</v>
      </c>
      <c r="F27" s="231"/>
      <c r="G27" s="232"/>
      <c r="H27" s="233">
        <f>$E$3</f>
        <v>0</v>
      </c>
      <c r="I27" s="199">
        <f>E27*F27*H27</f>
        <v>0</v>
      </c>
      <c r="J27" s="188"/>
      <c r="K27" s="189"/>
    </row>
    <row r="28" spans="1:11" s="51" customFormat="1" ht="18.75" customHeight="1">
      <c r="A28" s="117"/>
      <c r="B28" s="178" t="s">
        <v>65</v>
      </c>
      <c r="C28" s="84" t="s">
        <v>66</v>
      </c>
      <c r="D28" s="85"/>
      <c r="E28" s="86">
        <v>30000</v>
      </c>
      <c r="F28" s="81"/>
      <c r="G28" s="82"/>
      <c r="H28" s="126">
        <f>$E$3</f>
        <v>0</v>
      </c>
      <c r="I28" s="116">
        <f>E28*F28*H28</f>
        <v>0</v>
      </c>
      <c r="J28" s="114"/>
      <c r="K28" s="83"/>
    </row>
    <row r="29" spans="1:11" s="51" customFormat="1" ht="26.25" customHeight="1" thickBot="1">
      <c r="A29" s="235"/>
      <c r="B29" s="286" t="s">
        <v>100</v>
      </c>
      <c r="C29" s="297" t="s">
        <v>139</v>
      </c>
      <c r="D29" s="219"/>
      <c r="E29" s="287">
        <v>15000</v>
      </c>
      <c r="F29" s="201"/>
      <c r="G29" s="220"/>
      <c r="H29" s="288">
        <f>$E$3</f>
        <v>0</v>
      </c>
      <c r="I29" s="289">
        <f>E29*F29*H29</f>
        <v>0</v>
      </c>
      <c r="J29" s="221"/>
      <c r="K29" s="60"/>
    </row>
    <row r="30" spans="1:11" s="67" customFormat="1" ht="18.75" customHeight="1">
      <c r="A30" s="90"/>
      <c r="B30" s="159"/>
      <c r="C30" s="91"/>
      <c r="D30" s="92"/>
      <c r="E30" s="93"/>
      <c r="F30" s="94"/>
      <c r="G30" s="95"/>
      <c r="H30" s="147"/>
      <c r="I30" s="148"/>
      <c r="J30" s="97"/>
      <c r="K30" s="97"/>
    </row>
    <row r="31" spans="1:11" s="51" customFormat="1" ht="25.5" customHeight="1">
      <c r="A31" s="127"/>
      <c r="B31" s="159"/>
      <c r="C31" s="62"/>
      <c r="D31" s="63"/>
      <c r="E31" s="64"/>
      <c r="F31" s="128"/>
      <c r="G31" s="65"/>
      <c r="H31" s="129"/>
      <c r="I31" s="66"/>
      <c r="J31" s="72"/>
      <c r="K31" s="72"/>
    </row>
    <row r="32" spans="1:11" ht="15" customHeight="1" thickBot="1">
      <c r="A32" s="90"/>
      <c r="B32" s="146"/>
      <c r="C32" s="160"/>
      <c r="D32" s="92"/>
      <c r="E32" s="93"/>
      <c r="F32" s="94"/>
      <c r="G32" s="95"/>
      <c r="H32" s="147"/>
      <c r="I32" s="148"/>
      <c r="J32" s="97"/>
      <c r="K32" s="97"/>
    </row>
    <row r="33" spans="2:11" ht="15" customHeight="1">
      <c r="B33" s="68"/>
      <c r="C33" s="18"/>
      <c r="F33" s="69"/>
      <c r="G33" s="70"/>
      <c r="H33" s="70"/>
      <c r="I33" s="71"/>
      <c r="J33" s="72"/>
      <c r="K33" s="72"/>
    </row>
    <row r="34" spans="2:11" ht="15" customHeight="1">
      <c r="B34" s="68"/>
      <c r="C34" s="18"/>
      <c r="F34" s="73" t="s">
        <v>53</v>
      </c>
      <c r="G34" s="18"/>
      <c r="H34" s="436">
        <f>SUM(,I5:I22)</f>
        <v>0</v>
      </c>
      <c r="I34" s="437"/>
      <c r="J34" s="435"/>
      <c r="K34" s="435"/>
    </row>
    <row r="35" spans="2:11" ht="15" customHeight="1" thickBot="1">
      <c r="C35" s="18"/>
      <c r="F35" s="74"/>
      <c r="G35" s="75"/>
      <c r="H35" s="75"/>
      <c r="I35" s="76"/>
      <c r="J35" s="77"/>
      <c r="K35" s="77"/>
    </row>
    <row r="36" spans="2:11" ht="15" customHeight="1">
      <c r="B36" s="68"/>
      <c r="F36" s="69"/>
      <c r="G36" s="70"/>
      <c r="H36" s="70"/>
      <c r="I36" s="71"/>
      <c r="J36" s="72"/>
      <c r="K36" s="72"/>
    </row>
    <row r="37" spans="2:11" ht="15" customHeight="1">
      <c r="B37" s="68"/>
      <c r="F37" s="73" t="s">
        <v>35</v>
      </c>
      <c r="H37" s="436">
        <f>SUM(I26:I29)</f>
        <v>0</v>
      </c>
      <c r="I37" s="437"/>
      <c r="J37" s="435"/>
      <c r="K37" s="435"/>
    </row>
    <row r="38" spans="2:11" ht="15" customHeight="1" thickBot="1">
      <c r="F38" s="74"/>
      <c r="G38" s="75"/>
      <c r="H38" s="75"/>
      <c r="I38" s="76"/>
      <c r="J38" s="77"/>
      <c r="K38" s="77"/>
    </row>
  </sheetData>
  <sheetProtection password="CE88" sheet="1"/>
  <mergeCells count="5">
    <mergeCell ref="H34:I34"/>
    <mergeCell ref="J34:K34"/>
    <mergeCell ref="H2:I2"/>
    <mergeCell ref="H37:I37"/>
    <mergeCell ref="J37:K37"/>
  </mergeCells>
  <phoneticPr fontId="29"/>
  <pageMargins left="0.23622047244094491" right="0.15748031496062992" top="0.39370078740157483" bottom="0.19685039370078741" header="0" footer="0"/>
  <pageSetup paperSize="9" scale="6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8"/>
  <sheetViews>
    <sheetView showGridLines="0" showZeros="0" zoomScale="70" zoomScaleNormal="70" workbookViewId="0">
      <pane xSplit="1" ySplit="3" topLeftCell="B25" activePane="bottomRight" state="frozen"/>
      <selection activeCell="C35" sqref="C35"/>
      <selection pane="topRight" activeCell="C35" sqref="C35"/>
      <selection pane="bottomLeft" activeCell="C35" sqref="C35"/>
      <selection pane="bottomRight" activeCell="C7" sqref="C7:D7"/>
    </sheetView>
  </sheetViews>
  <sheetFormatPr defaultColWidth="9.140625" defaultRowHeight="13.5"/>
  <cols>
    <col min="1" max="1" width="15.7109375" style="26" customWidth="1"/>
    <col min="2" max="2" width="19.7109375" style="29" customWidth="1"/>
    <col min="3" max="3" width="71.7109375" style="29" customWidth="1"/>
    <col min="4" max="4" width="14.140625" style="35" customWidth="1"/>
    <col min="5" max="5" width="16.7109375" style="29" bestFit="1" customWidth="1"/>
    <col min="6" max="7" width="10.7109375" style="29" customWidth="1"/>
    <col min="8" max="8" width="10.85546875" style="29" customWidth="1"/>
    <col min="9" max="9" width="18.7109375" style="29" customWidth="1"/>
    <col min="10" max="11" width="12.42578125" style="30" bestFit="1" customWidth="1"/>
    <col min="12" max="16384" width="9.140625" style="29"/>
  </cols>
  <sheetData>
    <row r="1" spans="1:12" ht="21" customHeight="1">
      <c r="B1" s="27" t="s">
        <v>31</v>
      </c>
      <c r="C1" s="28"/>
      <c r="D1" s="119" t="s">
        <v>30</v>
      </c>
      <c r="E1" s="119" t="s">
        <v>46</v>
      </c>
      <c r="G1" s="123"/>
    </row>
    <row r="2" spans="1:12" ht="18" customHeight="1" thickBot="1">
      <c r="B2" s="290" t="s">
        <v>123</v>
      </c>
      <c r="C2" s="291">
        <f>ヘッダ!J1</f>
        <v>0</v>
      </c>
      <c r="D2" s="121" t="s">
        <v>49</v>
      </c>
      <c r="E2" s="120"/>
      <c r="F2" s="32"/>
      <c r="G2" s="33" t="s">
        <v>9</v>
      </c>
      <c r="H2" s="434">
        <f>ヘッダ!I3</f>
        <v>0</v>
      </c>
      <c r="I2" s="434"/>
      <c r="J2" s="34"/>
      <c r="K2" s="34"/>
    </row>
    <row r="3" spans="1:12" ht="18" customHeight="1" thickTop="1">
      <c r="B3" s="31"/>
      <c r="D3" s="303" t="s">
        <v>47</v>
      </c>
      <c r="E3" s="304"/>
      <c r="F3" s="32"/>
      <c r="G3" s="32"/>
      <c r="H3" s="99"/>
      <c r="I3" s="99"/>
      <c r="J3" s="34"/>
      <c r="K3" s="34"/>
    </row>
    <row r="4" spans="1:12" s="18" customFormat="1" ht="18" customHeight="1">
      <c r="A4" s="127"/>
      <c r="B4" s="307"/>
      <c r="D4" s="185" t="s">
        <v>48</v>
      </c>
      <c r="E4" s="184"/>
      <c r="F4" s="32"/>
      <c r="G4" s="32"/>
      <c r="H4" s="99"/>
      <c r="I4" s="99"/>
      <c r="J4" s="34"/>
      <c r="K4" s="34"/>
    </row>
    <row r="5" spans="1:12" s="51" customFormat="1" ht="25.5" customHeight="1" thickBot="1">
      <c r="A5" s="235"/>
      <c r="B5" s="284" t="s">
        <v>289</v>
      </c>
      <c r="C5" s="305"/>
      <c r="D5" s="92"/>
      <c r="E5" s="306"/>
      <c r="F5" s="152"/>
      <c r="G5" s="153"/>
      <c r="H5" s="154"/>
      <c r="I5" s="107"/>
      <c r="J5" s="59"/>
      <c r="K5" s="59"/>
      <c r="L5" s="285"/>
    </row>
    <row r="6" spans="1:12" ht="20.25" customHeight="1" thickBot="1">
      <c r="A6" s="324" t="s">
        <v>29</v>
      </c>
      <c r="B6" s="325" t="s">
        <v>10</v>
      </c>
      <c r="C6" s="326" t="s">
        <v>11</v>
      </c>
      <c r="D6" s="327"/>
      <c r="E6" s="326" t="s">
        <v>12</v>
      </c>
      <c r="F6" s="326" t="s">
        <v>13</v>
      </c>
      <c r="G6" s="326" t="s">
        <v>30</v>
      </c>
      <c r="H6" s="326" t="s">
        <v>14</v>
      </c>
      <c r="I6" s="328" t="s">
        <v>15</v>
      </c>
      <c r="J6" s="42" t="s">
        <v>26</v>
      </c>
      <c r="K6" s="43" t="s">
        <v>27</v>
      </c>
    </row>
    <row r="7" spans="1:12" s="51" customFormat="1" ht="25.5" customHeight="1">
      <c r="A7" s="319"/>
      <c r="B7" s="320" t="s">
        <v>164</v>
      </c>
      <c r="C7" s="439" t="s">
        <v>165</v>
      </c>
      <c r="D7" s="440"/>
      <c r="E7" s="321">
        <v>876000</v>
      </c>
      <c r="F7" s="322"/>
      <c r="G7" s="323" t="s">
        <v>163</v>
      </c>
      <c r="H7" s="233">
        <f>$E$2</f>
        <v>0</v>
      </c>
      <c r="I7" s="199">
        <f>E7*F7*H7</f>
        <v>0</v>
      </c>
      <c r="J7" s="144"/>
      <c r="K7" s="145"/>
    </row>
    <row r="8" spans="1:12" s="51" customFormat="1" ht="25.5" customHeight="1">
      <c r="A8" s="214"/>
      <c r="B8" s="315" t="s">
        <v>166</v>
      </c>
      <c r="C8" s="441" t="s">
        <v>167</v>
      </c>
      <c r="D8" s="442"/>
      <c r="E8" s="312">
        <v>1284000</v>
      </c>
      <c r="F8" s="313"/>
      <c r="G8" s="314" t="s">
        <v>163</v>
      </c>
      <c r="H8" s="126">
        <f>$E$2</f>
        <v>0</v>
      </c>
      <c r="I8" s="116">
        <f>E8*F8*H8</f>
        <v>0</v>
      </c>
      <c r="J8" s="181"/>
      <c r="K8" s="250"/>
    </row>
    <row r="9" spans="1:12" s="51" customFormat="1" ht="25.5" customHeight="1">
      <c r="A9" s="214"/>
      <c r="B9" s="315" t="s">
        <v>168</v>
      </c>
      <c r="C9" s="441" t="s">
        <v>169</v>
      </c>
      <c r="D9" s="442"/>
      <c r="E9" s="312">
        <v>1644000</v>
      </c>
      <c r="F9" s="313"/>
      <c r="G9" s="314" t="s">
        <v>163</v>
      </c>
      <c r="H9" s="126">
        <f>$E$2</f>
        <v>0</v>
      </c>
      <c r="I9" s="116">
        <f>E9*F9*H9</f>
        <v>0</v>
      </c>
      <c r="J9" s="181"/>
      <c r="K9" s="250"/>
    </row>
    <row r="10" spans="1:12" s="51" customFormat="1" ht="25.5" customHeight="1">
      <c r="A10" s="214"/>
      <c r="B10" s="315" t="s">
        <v>170</v>
      </c>
      <c r="C10" s="443" t="s">
        <v>171</v>
      </c>
      <c r="D10" s="444"/>
      <c r="E10" s="312">
        <v>300000</v>
      </c>
      <c r="F10" s="313"/>
      <c r="G10" s="314" t="s">
        <v>280</v>
      </c>
      <c r="H10" s="126">
        <f>$E$3</f>
        <v>0</v>
      </c>
      <c r="I10" s="116">
        <f>E10*F10*H10</f>
        <v>0</v>
      </c>
      <c r="J10" s="181"/>
      <c r="K10" s="250"/>
    </row>
    <row r="11" spans="1:12" s="51" customFormat="1" ht="25.5" customHeight="1">
      <c r="A11" s="214"/>
      <c r="B11" s="316" t="s">
        <v>172</v>
      </c>
      <c r="C11" s="448" t="s">
        <v>173</v>
      </c>
      <c r="D11" s="448"/>
      <c r="E11" s="312">
        <v>438000</v>
      </c>
      <c r="F11" s="336"/>
      <c r="G11" s="314" t="s">
        <v>163</v>
      </c>
      <c r="H11" s="126">
        <f t="shared" ref="H11:H13" si="0">$E$2</f>
        <v>0</v>
      </c>
      <c r="I11" s="116">
        <f t="shared" ref="I11:I14" si="1">E11*F11*H11</f>
        <v>0</v>
      </c>
      <c r="J11" s="181"/>
      <c r="K11" s="250"/>
    </row>
    <row r="12" spans="1:12" s="51" customFormat="1" ht="25.5" customHeight="1">
      <c r="A12" s="214"/>
      <c r="B12" s="316" t="s">
        <v>174</v>
      </c>
      <c r="C12" s="448" t="s">
        <v>175</v>
      </c>
      <c r="D12" s="448"/>
      <c r="E12" s="312">
        <v>642000</v>
      </c>
      <c r="F12" s="336"/>
      <c r="G12" s="314" t="s">
        <v>163</v>
      </c>
      <c r="H12" s="126">
        <f t="shared" si="0"/>
        <v>0</v>
      </c>
      <c r="I12" s="116">
        <f t="shared" si="1"/>
        <v>0</v>
      </c>
      <c r="J12" s="181"/>
      <c r="K12" s="250"/>
    </row>
    <row r="13" spans="1:12" s="51" customFormat="1" ht="25.5" customHeight="1">
      <c r="A13" s="214"/>
      <c r="B13" s="316" t="s">
        <v>176</v>
      </c>
      <c r="C13" s="448" t="s">
        <v>177</v>
      </c>
      <c r="D13" s="448"/>
      <c r="E13" s="312">
        <v>822000</v>
      </c>
      <c r="F13" s="336"/>
      <c r="G13" s="314" t="s">
        <v>163</v>
      </c>
      <c r="H13" s="126">
        <f t="shared" si="0"/>
        <v>0</v>
      </c>
      <c r="I13" s="116">
        <f t="shared" si="1"/>
        <v>0</v>
      </c>
      <c r="J13" s="181"/>
      <c r="K13" s="250"/>
    </row>
    <row r="14" spans="1:12" s="51" customFormat="1" ht="25.5" customHeight="1" thickBot="1">
      <c r="A14" s="112"/>
      <c r="B14" s="384" t="s">
        <v>178</v>
      </c>
      <c r="C14" s="449" t="s">
        <v>179</v>
      </c>
      <c r="D14" s="449"/>
      <c r="E14" s="330">
        <v>150000</v>
      </c>
      <c r="F14" s="385"/>
      <c r="G14" s="331" t="s">
        <v>280</v>
      </c>
      <c r="H14" s="125">
        <f>$E$3</f>
        <v>0</v>
      </c>
      <c r="I14" s="57">
        <f t="shared" si="1"/>
        <v>0</v>
      </c>
      <c r="J14" s="115"/>
      <c r="K14" s="254"/>
    </row>
    <row r="15" spans="1:12" s="51" customFormat="1" ht="27" customHeight="1" thickBot="1">
      <c r="A15" s="90"/>
      <c r="B15" s="300" t="s">
        <v>180</v>
      </c>
      <c r="C15" s="168"/>
      <c r="D15" s="34"/>
      <c r="E15" s="93"/>
      <c r="F15" s="94"/>
      <c r="G15" s="95"/>
      <c r="H15" s="96"/>
      <c r="I15" s="107"/>
      <c r="J15" s="97"/>
      <c r="K15" s="97"/>
    </row>
    <row r="16" spans="1:12" ht="20.25" customHeight="1" thickBot="1">
      <c r="A16" s="324" t="s">
        <v>29</v>
      </c>
      <c r="B16" s="325" t="s">
        <v>10</v>
      </c>
      <c r="C16" s="326" t="s">
        <v>11</v>
      </c>
      <c r="D16" s="327"/>
      <c r="E16" s="326" t="s">
        <v>12</v>
      </c>
      <c r="F16" s="326" t="s">
        <v>13</v>
      </c>
      <c r="G16" s="326" t="s">
        <v>30</v>
      </c>
      <c r="H16" s="326" t="s">
        <v>14</v>
      </c>
      <c r="I16" s="328" t="s">
        <v>15</v>
      </c>
      <c r="J16" s="42" t="s">
        <v>26</v>
      </c>
      <c r="K16" s="43" t="s">
        <v>27</v>
      </c>
    </row>
    <row r="17" spans="1:11" s="51" customFormat="1" ht="27" customHeight="1">
      <c r="A17" s="333"/>
      <c r="B17" s="332" t="s">
        <v>181</v>
      </c>
      <c r="C17" s="447" t="s">
        <v>182</v>
      </c>
      <c r="D17" s="447"/>
      <c r="E17" s="321">
        <v>240000</v>
      </c>
      <c r="F17" s="322"/>
      <c r="G17" s="323" t="s">
        <v>163</v>
      </c>
      <c r="H17" s="233">
        <f t="shared" ref="H17:H39" si="2">$E$2</f>
        <v>0</v>
      </c>
      <c r="I17" s="199">
        <f t="shared" ref="I17:I24" si="3">E17*F17*H17</f>
        <v>0</v>
      </c>
      <c r="J17" s="144"/>
      <c r="K17" s="145"/>
    </row>
    <row r="18" spans="1:11" s="51" customFormat="1" ht="27" customHeight="1">
      <c r="A18" s="311"/>
      <c r="B18" s="317" t="s">
        <v>183</v>
      </c>
      <c r="C18" s="445" t="s">
        <v>184</v>
      </c>
      <c r="D18" s="445"/>
      <c r="E18" s="312">
        <v>318000</v>
      </c>
      <c r="F18" s="313"/>
      <c r="G18" s="314" t="s">
        <v>163</v>
      </c>
      <c r="H18" s="126">
        <f t="shared" si="2"/>
        <v>0</v>
      </c>
      <c r="I18" s="116">
        <f t="shared" si="3"/>
        <v>0</v>
      </c>
      <c r="J18" s="114"/>
      <c r="K18" s="83"/>
    </row>
    <row r="19" spans="1:11" s="51" customFormat="1" ht="27" customHeight="1">
      <c r="A19" s="334"/>
      <c r="B19" s="317" t="s">
        <v>185</v>
      </c>
      <c r="C19" s="445" t="s">
        <v>186</v>
      </c>
      <c r="D19" s="445"/>
      <c r="E19" s="312">
        <v>396000</v>
      </c>
      <c r="F19" s="313"/>
      <c r="G19" s="314" t="s">
        <v>163</v>
      </c>
      <c r="H19" s="126">
        <f t="shared" si="2"/>
        <v>0</v>
      </c>
      <c r="I19" s="116">
        <f t="shared" si="3"/>
        <v>0</v>
      </c>
      <c r="J19" s="114"/>
      <c r="K19" s="83"/>
    </row>
    <row r="20" spans="1:11" s="51" customFormat="1" ht="27" customHeight="1">
      <c r="A20" s="334"/>
      <c r="B20" s="317" t="s">
        <v>187</v>
      </c>
      <c r="C20" s="445" t="s">
        <v>188</v>
      </c>
      <c r="D20" s="445"/>
      <c r="E20" s="312">
        <v>84000</v>
      </c>
      <c r="F20" s="313"/>
      <c r="G20" s="314" t="s">
        <v>280</v>
      </c>
      <c r="H20" s="126">
        <f>$E$3</f>
        <v>0</v>
      </c>
      <c r="I20" s="116">
        <f t="shared" si="3"/>
        <v>0</v>
      </c>
      <c r="J20" s="114"/>
      <c r="K20" s="83"/>
    </row>
    <row r="21" spans="1:11" s="51" customFormat="1" ht="27" customHeight="1">
      <c r="A21" s="334"/>
      <c r="B21" s="317" t="s">
        <v>189</v>
      </c>
      <c r="C21" s="445" t="s">
        <v>190</v>
      </c>
      <c r="D21" s="445"/>
      <c r="E21" s="312">
        <v>120000</v>
      </c>
      <c r="F21" s="313"/>
      <c r="G21" s="314" t="s">
        <v>163</v>
      </c>
      <c r="H21" s="126">
        <f t="shared" si="2"/>
        <v>0</v>
      </c>
      <c r="I21" s="116">
        <f t="shared" si="3"/>
        <v>0</v>
      </c>
      <c r="J21" s="114"/>
      <c r="K21" s="83"/>
    </row>
    <row r="22" spans="1:11" s="51" customFormat="1" ht="27" customHeight="1">
      <c r="A22" s="334"/>
      <c r="B22" s="317" t="s">
        <v>191</v>
      </c>
      <c r="C22" s="445" t="s">
        <v>192</v>
      </c>
      <c r="D22" s="445"/>
      <c r="E22" s="312">
        <v>156000</v>
      </c>
      <c r="F22" s="313"/>
      <c r="G22" s="314" t="s">
        <v>163</v>
      </c>
      <c r="H22" s="126">
        <f t="shared" si="2"/>
        <v>0</v>
      </c>
      <c r="I22" s="116">
        <f t="shared" si="3"/>
        <v>0</v>
      </c>
      <c r="J22" s="181"/>
      <c r="K22" s="182"/>
    </row>
    <row r="23" spans="1:11" s="51" customFormat="1" ht="27" customHeight="1">
      <c r="A23" s="334"/>
      <c r="B23" s="317" t="s">
        <v>193</v>
      </c>
      <c r="C23" s="445" t="s">
        <v>194</v>
      </c>
      <c r="D23" s="445"/>
      <c r="E23" s="312">
        <v>198000</v>
      </c>
      <c r="F23" s="313"/>
      <c r="G23" s="314" t="s">
        <v>163</v>
      </c>
      <c r="H23" s="126">
        <f t="shared" si="2"/>
        <v>0</v>
      </c>
      <c r="I23" s="116">
        <f t="shared" si="3"/>
        <v>0</v>
      </c>
      <c r="J23" s="181"/>
      <c r="K23" s="182"/>
    </row>
    <row r="24" spans="1:11" s="51" customFormat="1" ht="27" customHeight="1">
      <c r="A24" s="334"/>
      <c r="B24" s="317" t="s">
        <v>195</v>
      </c>
      <c r="C24" s="445" t="s">
        <v>196</v>
      </c>
      <c r="D24" s="445"/>
      <c r="E24" s="312">
        <v>48000</v>
      </c>
      <c r="F24" s="313"/>
      <c r="G24" s="314" t="s">
        <v>280</v>
      </c>
      <c r="H24" s="126">
        <f>$E$3</f>
        <v>0</v>
      </c>
      <c r="I24" s="116">
        <f t="shared" si="3"/>
        <v>0</v>
      </c>
      <c r="J24" s="181"/>
      <c r="K24" s="182"/>
    </row>
    <row r="25" spans="1:11" s="51" customFormat="1" ht="27" customHeight="1">
      <c r="A25" s="334"/>
      <c r="B25" s="317" t="s">
        <v>197</v>
      </c>
      <c r="C25" s="445" t="s">
        <v>198</v>
      </c>
      <c r="D25" s="445"/>
      <c r="E25" s="312">
        <v>180000</v>
      </c>
      <c r="F25" s="313"/>
      <c r="G25" s="314" t="s">
        <v>163</v>
      </c>
      <c r="H25" s="308">
        <f t="shared" si="2"/>
        <v>0</v>
      </c>
      <c r="I25" s="309">
        <f>E25*F25*H25</f>
        <v>0</v>
      </c>
      <c r="J25" s="181"/>
      <c r="K25" s="182"/>
    </row>
    <row r="26" spans="1:11" s="51" customFormat="1" ht="27" customHeight="1">
      <c r="A26" s="311"/>
      <c r="B26" s="317" t="s">
        <v>199</v>
      </c>
      <c r="C26" s="445" t="s">
        <v>200</v>
      </c>
      <c r="D26" s="445"/>
      <c r="E26" s="312">
        <v>240000</v>
      </c>
      <c r="F26" s="313"/>
      <c r="G26" s="314" t="s">
        <v>163</v>
      </c>
      <c r="H26" s="126">
        <f t="shared" si="2"/>
        <v>0</v>
      </c>
      <c r="I26" s="116">
        <f t="shared" ref="I26:I39" si="4">E26*F26*H26</f>
        <v>0</v>
      </c>
      <c r="J26" s="206"/>
      <c r="K26" s="83"/>
    </row>
    <row r="27" spans="1:11" s="51" customFormat="1" ht="27" customHeight="1">
      <c r="A27" s="311"/>
      <c r="B27" s="317" t="s">
        <v>201</v>
      </c>
      <c r="C27" s="445" t="s">
        <v>202</v>
      </c>
      <c r="D27" s="445"/>
      <c r="E27" s="312">
        <v>300000</v>
      </c>
      <c r="F27" s="313"/>
      <c r="G27" s="314" t="s">
        <v>163</v>
      </c>
      <c r="H27" s="126">
        <f t="shared" si="2"/>
        <v>0</v>
      </c>
      <c r="I27" s="116">
        <f t="shared" si="4"/>
        <v>0</v>
      </c>
      <c r="J27" s="114"/>
      <c r="K27" s="83"/>
    </row>
    <row r="28" spans="1:11" s="51" customFormat="1" ht="27" customHeight="1">
      <c r="A28" s="334"/>
      <c r="B28" s="317" t="s">
        <v>203</v>
      </c>
      <c r="C28" s="445" t="s">
        <v>204</v>
      </c>
      <c r="D28" s="445"/>
      <c r="E28" s="312">
        <v>60000</v>
      </c>
      <c r="F28" s="313"/>
      <c r="G28" s="314" t="s">
        <v>280</v>
      </c>
      <c r="H28" s="126">
        <f>$E$3</f>
        <v>0</v>
      </c>
      <c r="I28" s="116">
        <f t="shared" si="4"/>
        <v>0</v>
      </c>
      <c r="J28" s="114"/>
      <c r="K28" s="83"/>
    </row>
    <row r="29" spans="1:11" s="51" customFormat="1" ht="27" customHeight="1">
      <c r="A29" s="334"/>
      <c r="B29" s="317" t="s">
        <v>205</v>
      </c>
      <c r="C29" s="445" t="s">
        <v>206</v>
      </c>
      <c r="D29" s="445"/>
      <c r="E29" s="312">
        <v>180000</v>
      </c>
      <c r="F29" s="313"/>
      <c r="G29" s="314" t="s">
        <v>163</v>
      </c>
      <c r="H29" s="126">
        <f t="shared" si="2"/>
        <v>0</v>
      </c>
      <c r="I29" s="116">
        <f t="shared" si="4"/>
        <v>0</v>
      </c>
      <c r="J29" s="114"/>
      <c r="K29" s="83"/>
    </row>
    <row r="30" spans="1:11" s="51" customFormat="1" ht="27" customHeight="1">
      <c r="A30" s="334"/>
      <c r="B30" s="317" t="s">
        <v>207</v>
      </c>
      <c r="C30" s="445" t="s">
        <v>208</v>
      </c>
      <c r="D30" s="445"/>
      <c r="E30" s="312">
        <v>240000</v>
      </c>
      <c r="F30" s="313"/>
      <c r="G30" s="314" t="s">
        <v>163</v>
      </c>
      <c r="H30" s="126">
        <f t="shared" si="2"/>
        <v>0</v>
      </c>
      <c r="I30" s="116">
        <f t="shared" si="4"/>
        <v>0</v>
      </c>
      <c r="J30" s="114"/>
      <c r="K30" s="83"/>
    </row>
    <row r="31" spans="1:11" s="51" customFormat="1" ht="27" customHeight="1">
      <c r="A31" s="334"/>
      <c r="B31" s="317" t="s">
        <v>209</v>
      </c>
      <c r="C31" s="445" t="s">
        <v>210</v>
      </c>
      <c r="D31" s="445"/>
      <c r="E31" s="312">
        <v>300000</v>
      </c>
      <c r="F31" s="313"/>
      <c r="G31" s="314" t="s">
        <v>163</v>
      </c>
      <c r="H31" s="126">
        <f t="shared" si="2"/>
        <v>0</v>
      </c>
      <c r="I31" s="309">
        <f t="shared" si="4"/>
        <v>0</v>
      </c>
      <c r="J31" s="181"/>
      <c r="K31" s="83"/>
    </row>
    <row r="32" spans="1:11" s="51" customFormat="1" ht="27" customHeight="1">
      <c r="A32" s="311"/>
      <c r="B32" s="317" t="s">
        <v>211</v>
      </c>
      <c r="C32" s="445" t="s">
        <v>212</v>
      </c>
      <c r="D32" s="445"/>
      <c r="E32" s="312">
        <v>60000</v>
      </c>
      <c r="F32" s="313"/>
      <c r="G32" s="314" t="s">
        <v>280</v>
      </c>
      <c r="H32" s="126">
        <f>$E$3</f>
        <v>0</v>
      </c>
      <c r="I32" s="116">
        <f t="shared" ref="I32:I37" si="5">E32*F32*H32</f>
        <v>0</v>
      </c>
      <c r="J32" s="206"/>
      <c r="K32" s="145"/>
    </row>
    <row r="33" spans="1:11" s="51" customFormat="1" ht="27" customHeight="1">
      <c r="A33" s="311"/>
      <c r="B33" s="317" t="s">
        <v>213</v>
      </c>
      <c r="C33" s="445" t="s">
        <v>214</v>
      </c>
      <c r="D33" s="445"/>
      <c r="E33" s="312">
        <v>180000</v>
      </c>
      <c r="F33" s="313"/>
      <c r="G33" s="314" t="s">
        <v>163</v>
      </c>
      <c r="H33" s="126">
        <f t="shared" si="2"/>
        <v>0</v>
      </c>
      <c r="I33" s="116">
        <f t="shared" si="5"/>
        <v>0</v>
      </c>
      <c r="J33" s="114"/>
      <c r="K33" s="83"/>
    </row>
    <row r="34" spans="1:11" s="51" customFormat="1" ht="27" customHeight="1">
      <c r="A34" s="334"/>
      <c r="B34" s="317" t="s">
        <v>215</v>
      </c>
      <c r="C34" s="445" t="s">
        <v>216</v>
      </c>
      <c r="D34" s="445"/>
      <c r="E34" s="312">
        <v>240000</v>
      </c>
      <c r="F34" s="313"/>
      <c r="G34" s="314" t="s">
        <v>163</v>
      </c>
      <c r="H34" s="126">
        <f t="shared" si="2"/>
        <v>0</v>
      </c>
      <c r="I34" s="116">
        <f t="shared" si="5"/>
        <v>0</v>
      </c>
      <c r="J34" s="114"/>
      <c r="K34" s="83"/>
    </row>
    <row r="35" spans="1:11" s="51" customFormat="1" ht="27" customHeight="1">
      <c r="A35" s="334"/>
      <c r="B35" s="317" t="s">
        <v>217</v>
      </c>
      <c r="C35" s="445" t="s">
        <v>218</v>
      </c>
      <c r="D35" s="445"/>
      <c r="E35" s="312">
        <v>300000</v>
      </c>
      <c r="F35" s="313"/>
      <c r="G35" s="314" t="s">
        <v>163</v>
      </c>
      <c r="H35" s="126">
        <f t="shared" si="2"/>
        <v>0</v>
      </c>
      <c r="I35" s="116">
        <f t="shared" si="5"/>
        <v>0</v>
      </c>
      <c r="J35" s="114"/>
      <c r="K35" s="83"/>
    </row>
    <row r="36" spans="1:11" s="51" customFormat="1" ht="27" customHeight="1">
      <c r="A36" s="334"/>
      <c r="B36" s="317" t="s">
        <v>219</v>
      </c>
      <c r="C36" s="445" t="s">
        <v>220</v>
      </c>
      <c r="D36" s="445"/>
      <c r="E36" s="312">
        <v>60000</v>
      </c>
      <c r="F36" s="313"/>
      <c r="G36" s="314" t="s">
        <v>280</v>
      </c>
      <c r="H36" s="126">
        <f>$E$3</f>
        <v>0</v>
      </c>
      <c r="I36" s="116">
        <f t="shared" si="5"/>
        <v>0</v>
      </c>
      <c r="J36" s="114"/>
      <c r="K36" s="83"/>
    </row>
    <row r="37" spans="1:11" s="51" customFormat="1" ht="27" customHeight="1">
      <c r="A37" s="334"/>
      <c r="B37" s="317" t="s">
        <v>221</v>
      </c>
      <c r="C37" s="445" t="s">
        <v>222</v>
      </c>
      <c r="D37" s="445"/>
      <c r="E37" s="312">
        <v>960000</v>
      </c>
      <c r="F37" s="313"/>
      <c r="G37" s="314" t="s">
        <v>163</v>
      </c>
      <c r="H37" s="126">
        <f t="shared" si="2"/>
        <v>0</v>
      </c>
      <c r="I37" s="116">
        <f t="shared" si="5"/>
        <v>0</v>
      </c>
      <c r="J37" s="181"/>
      <c r="K37" s="182"/>
    </row>
    <row r="38" spans="1:11" s="51" customFormat="1" ht="27" customHeight="1">
      <c r="A38" s="334"/>
      <c r="B38" s="317" t="s">
        <v>223</v>
      </c>
      <c r="C38" s="445" t="s">
        <v>224</v>
      </c>
      <c r="D38" s="445"/>
      <c r="E38" s="312">
        <v>1278000</v>
      </c>
      <c r="F38" s="313"/>
      <c r="G38" s="314" t="s">
        <v>163</v>
      </c>
      <c r="H38" s="126">
        <f t="shared" si="2"/>
        <v>0</v>
      </c>
      <c r="I38" s="116">
        <f t="shared" si="4"/>
        <v>0</v>
      </c>
      <c r="J38" s="181"/>
      <c r="K38" s="182"/>
    </row>
    <row r="39" spans="1:11" s="51" customFormat="1" ht="27" customHeight="1">
      <c r="A39" s="334"/>
      <c r="B39" s="317" t="s">
        <v>225</v>
      </c>
      <c r="C39" s="445" t="s">
        <v>226</v>
      </c>
      <c r="D39" s="445"/>
      <c r="E39" s="312">
        <v>1596000</v>
      </c>
      <c r="F39" s="313"/>
      <c r="G39" s="314" t="s">
        <v>163</v>
      </c>
      <c r="H39" s="126">
        <f t="shared" si="2"/>
        <v>0</v>
      </c>
      <c r="I39" s="116">
        <f t="shared" si="4"/>
        <v>0</v>
      </c>
      <c r="J39" s="181"/>
      <c r="K39" s="182"/>
    </row>
    <row r="40" spans="1:11" s="51" customFormat="1" ht="27" customHeight="1" thickBot="1">
      <c r="A40" s="335"/>
      <c r="B40" s="329" t="s">
        <v>227</v>
      </c>
      <c r="C40" s="446" t="s">
        <v>228</v>
      </c>
      <c r="D40" s="446"/>
      <c r="E40" s="330">
        <v>321600</v>
      </c>
      <c r="F40" s="318"/>
      <c r="G40" s="331" t="s">
        <v>280</v>
      </c>
      <c r="H40" s="125">
        <f>$E$3</f>
        <v>0</v>
      </c>
      <c r="I40" s="57">
        <f>E40*F40*H40</f>
        <v>0</v>
      </c>
      <c r="J40" s="115"/>
      <c r="K40" s="58"/>
    </row>
    <row r="41" spans="1:11" s="51" customFormat="1" ht="18.600000000000001" customHeight="1" thickBot="1">
      <c r="A41" s="90"/>
      <c r="B41" s="438" t="s">
        <v>284</v>
      </c>
      <c r="C41" s="438"/>
      <c r="D41" s="438"/>
      <c r="E41" s="310"/>
      <c r="F41" s="94"/>
      <c r="G41" s="95"/>
      <c r="H41" s="96"/>
      <c r="I41" s="107"/>
      <c r="J41" s="97"/>
      <c r="K41" s="97"/>
    </row>
    <row r="42" spans="1:11" ht="27" customHeight="1">
      <c r="B42" s="438"/>
      <c r="C42" s="438"/>
      <c r="D42" s="438"/>
      <c r="E42" s="310"/>
      <c r="F42" s="69"/>
      <c r="G42" s="70"/>
      <c r="H42" s="70"/>
      <c r="I42" s="71"/>
      <c r="J42" s="72"/>
      <c r="K42" s="72"/>
    </row>
    <row r="43" spans="1:11" ht="19.5" customHeight="1">
      <c r="B43" s="438"/>
      <c r="C43" s="438"/>
      <c r="D43" s="438"/>
      <c r="E43" s="310"/>
      <c r="F43" s="73" t="s">
        <v>229</v>
      </c>
      <c r="H43" s="436">
        <f>SUM(I7:I9,I11:I13,I17:I19,I21:I23,I25:I27,I29:I31,I33:I35,I37:I39)</f>
        <v>0</v>
      </c>
      <c r="I43" s="437"/>
      <c r="J43" s="435"/>
      <c r="K43" s="435"/>
    </row>
    <row r="44" spans="1:11" ht="15" customHeight="1" thickBot="1">
      <c r="B44" s="438"/>
      <c r="C44" s="438"/>
      <c r="D44" s="438"/>
      <c r="E44" s="310"/>
      <c r="F44" s="73"/>
      <c r="G44" s="77"/>
      <c r="H44" s="77"/>
      <c r="I44" s="226"/>
      <c r="J44" s="77"/>
      <c r="K44" s="77"/>
    </row>
    <row r="45" spans="1:11" ht="15" customHeight="1">
      <c r="B45" s="438"/>
      <c r="C45" s="438"/>
      <c r="D45" s="438"/>
      <c r="E45" s="310"/>
      <c r="F45" s="69"/>
      <c r="G45" s="70"/>
      <c r="H45" s="70"/>
      <c r="I45" s="71"/>
      <c r="J45" s="72"/>
      <c r="K45" s="72"/>
    </row>
    <row r="46" spans="1:11" ht="15" customHeight="1">
      <c r="B46" s="438"/>
      <c r="C46" s="438"/>
      <c r="D46" s="438"/>
      <c r="F46" s="73" t="s">
        <v>230</v>
      </c>
      <c r="H46" s="436">
        <f>SUM(I10,I14,I20,I24,I28,I32,I36,I40)</f>
        <v>0</v>
      </c>
      <c r="I46" s="437"/>
      <c r="J46" s="435"/>
      <c r="K46" s="435"/>
    </row>
    <row r="47" spans="1:11" ht="15" customHeight="1" thickBot="1">
      <c r="B47" s="438"/>
      <c r="C47" s="438"/>
      <c r="D47" s="438"/>
      <c r="F47" s="74"/>
      <c r="G47" s="75"/>
      <c r="H47" s="75"/>
      <c r="I47" s="76"/>
      <c r="J47" s="77"/>
      <c r="K47" s="77"/>
    </row>
    <row r="48" spans="1:11" ht="15" customHeight="1"/>
  </sheetData>
  <sheetProtection algorithmName="SHA-512" hashValue="5R+pWYcMkBU6D4owmeCOW+nxpNpX5H/jjoE0lUnj5zC6f8NCobKfDYfTVPIkc7Oqd1CfehMUQRdDZgK2yrOt0w==" saltValue="fEGg3Paj0PvEdvVCn2VoqA==" spinCount="100000" sheet="1"/>
  <mergeCells count="38">
    <mergeCell ref="H2:I2"/>
    <mergeCell ref="H43:I43"/>
    <mergeCell ref="J43:K43"/>
    <mergeCell ref="H46:I46"/>
    <mergeCell ref="J46:K46"/>
    <mergeCell ref="C18:D18"/>
    <mergeCell ref="C19:D19"/>
    <mergeCell ref="C20:D20"/>
    <mergeCell ref="C21:D21"/>
    <mergeCell ref="C22:D22"/>
    <mergeCell ref="C17:D17"/>
    <mergeCell ref="C11:D11"/>
    <mergeCell ref="C12:D12"/>
    <mergeCell ref="C13:D13"/>
    <mergeCell ref="C14:D14"/>
    <mergeCell ref="C33:D33"/>
    <mergeCell ref="C34:D34"/>
    <mergeCell ref="C23:D23"/>
    <mergeCell ref="C24:D24"/>
    <mergeCell ref="C25:D25"/>
    <mergeCell ref="C26:D26"/>
    <mergeCell ref="C27:D27"/>
    <mergeCell ref="B41:D47"/>
    <mergeCell ref="C7:D7"/>
    <mergeCell ref="C8:D8"/>
    <mergeCell ref="C9:D9"/>
    <mergeCell ref="C10:D10"/>
    <mergeCell ref="C35:D35"/>
    <mergeCell ref="C36:D36"/>
    <mergeCell ref="C37:D37"/>
    <mergeCell ref="C38:D38"/>
    <mergeCell ref="C39:D39"/>
    <mergeCell ref="C28:D28"/>
    <mergeCell ref="C40:D40"/>
    <mergeCell ref="C29:D29"/>
    <mergeCell ref="C30:D30"/>
    <mergeCell ref="C31:D31"/>
    <mergeCell ref="C32:D32"/>
  </mergeCells>
  <phoneticPr fontId="46"/>
  <printOptions horizontalCentered="1"/>
  <pageMargins left="0" right="0" top="0.39370078740157483" bottom="0.19685039370078741" header="0.27559055118110237" footer="0.19685039370078741"/>
  <pageSetup paperSize="9" scale="55" orientation="portrait" r:id="rId1"/>
  <headerFooter alignWithMargins="0"/>
  <ignoredErrors>
    <ignoredError sqref="H10 H14 H20 H24 H28 H32 H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1"/>
  <sheetViews>
    <sheetView showGridLines="0" showZeros="0" zoomScale="70" zoomScaleNormal="70" workbookViewId="0">
      <pane xSplit="1" ySplit="3" topLeftCell="B4" activePane="bottomRight" state="frozen"/>
      <selection activeCell="C35" sqref="C35"/>
      <selection pane="topRight" activeCell="C35" sqref="C35"/>
      <selection pane="bottomLeft" activeCell="C35" sqref="C35"/>
      <selection pane="bottomRight" activeCell="C12" sqref="C12"/>
    </sheetView>
  </sheetViews>
  <sheetFormatPr defaultColWidth="9.140625" defaultRowHeight="13.5"/>
  <cols>
    <col min="1" max="1" width="15.7109375" style="26" customWidth="1"/>
    <col min="2" max="2" width="19.7109375" style="29" customWidth="1"/>
    <col min="3" max="3" width="71.7109375" style="29" customWidth="1"/>
    <col min="4" max="4" width="14.140625" style="35" customWidth="1"/>
    <col min="5" max="5" width="16.7109375" style="29" bestFit="1" customWidth="1"/>
    <col min="6" max="7" width="10.7109375" style="29" customWidth="1"/>
    <col min="8" max="8" width="10.85546875" style="29" customWidth="1"/>
    <col min="9" max="9" width="18.7109375" style="29" customWidth="1"/>
    <col min="10" max="11" width="12.42578125" style="30" bestFit="1" customWidth="1"/>
    <col min="12" max="16384" width="9.140625" style="29"/>
  </cols>
  <sheetData>
    <row r="1" spans="1:12" ht="21" customHeight="1">
      <c r="B1" s="27" t="s">
        <v>279</v>
      </c>
      <c r="C1" s="28"/>
      <c r="D1" s="119" t="s">
        <v>30</v>
      </c>
      <c r="E1" s="119" t="s">
        <v>46</v>
      </c>
      <c r="G1" s="123"/>
    </row>
    <row r="2" spans="1:12" ht="18" customHeight="1" thickBot="1">
      <c r="B2" s="290" t="s">
        <v>123</v>
      </c>
      <c r="C2" s="291">
        <f>ヘッダ!J1</f>
        <v>0</v>
      </c>
      <c r="D2" s="121" t="s">
        <v>49</v>
      </c>
      <c r="E2" s="120"/>
      <c r="F2" s="32"/>
      <c r="G2" s="33" t="s">
        <v>9</v>
      </c>
      <c r="H2" s="434">
        <f>ヘッダ!I3</f>
        <v>0</v>
      </c>
      <c r="I2" s="434"/>
      <c r="J2" s="34"/>
      <c r="K2" s="34"/>
    </row>
    <row r="3" spans="1:12" ht="18" customHeight="1" thickTop="1">
      <c r="B3" s="31"/>
      <c r="D3" s="303" t="s">
        <v>47</v>
      </c>
      <c r="E3" s="304"/>
      <c r="F3" s="32"/>
      <c r="G3" s="32"/>
      <c r="H3" s="99"/>
      <c r="I3" s="99"/>
      <c r="J3" s="34"/>
      <c r="K3" s="34"/>
    </row>
    <row r="4" spans="1:12" s="18" customFormat="1" ht="18" customHeight="1">
      <c r="A4" s="127"/>
      <c r="B4" s="307"/>
      <c r="D4" s="185" t="s">
        <v>48</v>
      </c>
      <c r="E4" s="184"/>
      <c r="F4" s="32"/>
      <c r="G4" s="32"/>
      <c r="H4" s="99"/>
      <c r="I4" s="99"/>
      <c r="J4" s="34"/>
      <c r="K4" s="34"/>
    </row>
    <row r="5" spans="1:12" s="51" customFormat="1" ht="25.5" customHeight="1" thickBot="1">
      <c r="A5" s="235"/>
      <c r="B5" s="284" t="s">
        <v>286</v>
      </c>
      <c r="C5" s="305"/>
      <c r="D5" s="92"/>
      <c r="E5" s="306"/>
      <c r="F5" s="152"/>
      <c r="G5" s="153"/>
      <c r="H5" s="154"/>
      <c r="I5" s="107"/>
      <c r="J5" s="59"/>
      <c r="K5" s="59"/>
      <c r="L5" s="285"/>
    </row>
    <row r="6" spans="1:12" ht="20.25" customHeight="1" thickBot="1">
      <c r="A6" s="324" t="s">
        <v>29</v>
      </c>
      <c r="B6" s="325" t="s">
        <v>10</v>
      </c>
      <c r="C6" s="326" t="s">
        <v>11</v>
      </c>
      <c r="D6" s="327"/>
      <c r="E6" s="326" t="s">
        <v>12</v>
      </c>
      <c r="F6" s="326" t="s">
        <v>13</v>
      </c>
      <c r="G6" s="326" t="s">
        <v>30</v>
      </c>
      <c r="H6" s="326" t="s">
        <v>14</v>
      </c>
      <c r="I6" s="328" t="s">
        <v>15</v>
      </c>
      <c r="J6" s="378" t="s">
        <v>26</v>
      </c>
      <c r="K6" s="376" t="s">
        <v>27</v>
      </c>
    </row>
    <row r="7" spans="1:12" s="51" customFormat="1" ht="25.5" customHeight="1">
      <c r="A7" s="374"/>
      <c r="B7" s="371" t="s">
        <v>231</v>
      </c>
      <c r="C7" s="368" t="s">
        <v>232</v>
      </c>
      <c r="D7" s="353"/>
      <c r="E7" s="380">
        <v>120000</v>
      </c>
      <c r="F7" s="338"/>
      <c r="G7" s="381" t="s">
        <v>163</v>
      </c>
      <c r="H7" s="124">
        <f>$E$2</f>
        <v>0</v>
      </c>
      <c r="I7" s="49">
        <f t="shared" ref="I7:I10" si="0">E7*F7*H7</f>
        <v>0</v>
      </c>
      <c r="J7" s="379"/>
      <c r="K7" s="377"/>
    </row>
    <row r="8" spans="1:12" s="51" customFormat="1" ht="25.5" customHeight="1">
      <c r="A8" s="375"/>
      <c r="B8" s="372" t="s">
        <v>233</v>
      </c>
      <c r="C8" s="356" t="s">
        <v>234</v>
      </c>
      <c r="D8" s="354"/>
      <c r="E8" s="361">
        <v>306000</v>
      </c>
      <c r="F8" s="340"/>
      <c r="G8" s="337" t="s">
        <v>163</v>
      </c>
      <c r="H8" s="126">
        <f>$E$2</f>
        <v>0</v>
      </c>
      <c r="I8" s="116">
        <f t="shared" si="0"/>
        <v>0</v>
      </c>
      <c r="J8" s="342"/>
      <c r="K8" s="250"/>
    </row>
    <row r="9" spans="1:12" s="51" customFormat="1" ht="25.5" customHeight="1">
      <c r="A9" s="375"/>
      <c r="B9" s="373" t="s">
        <v>235</v>
      </c>
      <c r="C9" s="369" t="s">
        <v>236</v>
      </c>
      <c r="D9" s="354"/>
      <c r="E9" s="361">
        <v>399000</v>
      </c>
      <c r="F9" s="340"/>
      <c r="G9" s="337" t="s">
        <v>163</v>
      </c>
      <c r="H9" s="126">
        <f>$E$2</f>
        <v>0</v>
      </c>
      <c r="I9" s="116">
        <f t="shared" si="0"/>
        <v>0</v>
      </c>
      <c r="J9" s="342"/>
      <c r="K9" s="250"/>
    </row>
    <row r="10" spans="1:12" s="51" customFormat="1" ht="25.5" customHeight="1" thickBot="1">
      <c r="A10" s="386"/>
      <c r="B10" s="387" t="s">
        <v>237</v>
      </c>
      <c r="C10" s="370" t="s">
        <v>238</v>
      </c>
      <c r="D10" s="348"/>
      <c r="E10" s="388">
        <v>120000</v>
      </c>
      <c r="F10" s="341"/>
      <c r="G10" s="343" t="s">
        <v>282</v>
      </c>
      <c r="H10" s="125">
        <f>$E$3</f>
        <v>0</v>
      </c>
      <c r="I10" s="57">
        <f t="shared" si="0"/>
        <v>0</v>
      </c>
      <c r="J10" s="389"/>
      <c r="K10" s="254"/>
      <c r="L10" s="285"/>
    </row>
    <row r="11" spans="1:12" s="51" customFormat="1" ht="27" customHeight="1" thickBot="1">
      <c r="A11" s="90"/>
      <c r="B11" s="300" t="s">
        <v>287</v>
      </c>
      <c r="C11" s="168"/>
      <c r="D11" s="34"/>
      <c r="E11" s="93"/>
      <c r="F11" s="94"/>
      <c r="G11" s="95"/>
      <c r="H11" s="96"/>
      <c r="I11" s="107"/>
      <c r="J11" s="97"/>
      <c r="K11" s="97"/>
      <c r="L11" s="285"/>
    </row>
    <row r="12" spans="1:12" ht="20.25" customHeight="1" thickBot="1">
      <c r="A12" s="324" t="s">
        <v>29</v>
      </c>
      <c r="B12" s="325" t="s">
        <v>10</v>
      </c>
      <c r="C12" s="326" t="s">
        <v>11</v>
      </c>
      <c r="D12" s="327"/>
      <c r="E12" s="326" t="s">
        <v>12</v>
      </c>
      <c r="F12" s="326" t="s">
        <v>13</v>
      </c>
      <c r="G12" s="326" t="s">
        <v>30</v>
      </c>
      <c r="H12" s="326" t="s">
        <v>14</v>
      </c>
      <c r="I12" s="328" t="s">
        <v>15</v>
      </c>
      <c r="J12" s="42" t="s">
        <v>26</v>
      </c>
      <c r="K12" s="43" t="s">
        <v>27</v>
      </c>
    </row>
    <row r="13" spans="1:12" s="51" customFormat="1" ht="27" customHeight="1">
      <c r="A13" s="319"/>
      <c r="B13" s="350" t="s">
        <v>239</v>
      </c>
      <c r="C13" s="351" t="s">
        <v>240</v>
      </c>
      <c r="D13" s="357"/>
      <c r="E13" s="362">
        <v>60000</v>
      </c>
      <c r="F13" s="344"/>
      <c r="G13" s="345" t="s">
        <v>163</v>
      </c>
      <c r="H13" s="233">
        <f t="shared" ref="H13:H31" si="1">$E$2</f>
        <v>0</v>
      </c>
      <c r="I13" s="199">
        <f t="shared" ref="I13:I20" si="2">E13*F13*H13</f>
        <v>0</v>
      </c>
      <c r="J13" s="144"/>
      <c r="K13" s="145"/>
    </row>
    <row r="14" spans="1:12" s="51" customFormat="1" ht="27" customHeight="1">
      <c r="A14" s="111"/>
      <c r="B14" s="355" t="s">
        <v>241</v>
      </c>
      <c r="C14" s="352" t="s">
        <v>242</v>
      </c>
      <c r="D14" s="358"/>
      <c r="E14" s="363">
        <v>153000</v>
      </c>
      <c r="F14" s="339"/>
      <c r="G14" s="337" t="s">
        <v>163</v>
      </c>
      <c r="H14" s="126">
        <f t="shared" si="1"/>
        <v>0</v>
      </c>
      <c r="I14" s="116">
        <f t="shared" si="2"/>
        <v>0</v>
      </c>
      <c r="J14" s="114"/>
      <c r="K14" s="83"/>
    </row>
    <row r="15" spans="1:12" s="51" customFormat="1" ht="27" customHeight="1">
      <c r="A15" s="117"/>
      <c r="B15" s="355" t="s">
        <v>243</v>
      </c>
      <c r="C15" s="360" t="s">
        <v>244</v>
      </c>
      <c r="D15" s="354"/>
      <c r="E15" s="363">
        <v>199500</v>
      </c>
      <c r="F15" s="339"/>
      <c r="G15" s="337" t="s">
        <v>163</v>
      </c>
      <c r="H15" s="126">
        <f t="shared" si="1"/>
        <v>0</v>
      </c>
      <c r="I15" s="116">
        <f t="shared" si="2"/>
        <v>0</v>
      </c>
      <c r="J15" s="114"/>
      <c r="K15" s="83"/>
    </row>
    <row r="16" spans="1:12" s="51" customFormat="1" ht="27" customHeight="1">
      <c r="A16" s="117"/>
      <c r="B16" s="355" t="s">
        <v>245</v>
      </c>
      <c r="C16" s="359" t="s">
        <v>246</v>
      </c>
      <c r="D16" s="354"/>
      <c r="E16" s="363">
        <v>60000</v>
      </c>
      <c r="F16" s="339"/>
      <c r="G16" s="337" t="s">
        <v>282</v>
      </c>
      <c r="H16" s="126">
        <f>$E$3</f>
        <v>0</v>
      </c>
      <c r="I16" s="116">
        <f t="shared" si="2"/>
        <v>0</v>
      </c>
      <c r="J16" s="114"/>
      <c r="K16" s="83"/>
    </row>
    <row r="17" spans="1:11" s="51" customFormat="1" ht="27" customHeight="1">
      <c r="A17" s="117"/>
      <c r="B17" s="355" t="s">
        <v>247</v>
      </c>
      <c r="C17" s="359" t="s">
        <v>248</v>
      </c>
      <c r="D17" s="357"/>
      <c r="E17" s="363">
        <v>79800</v>
      </c>
      <c r="F17" s="339"/>
      <c r="G17" s="337" t="s">
        <v>163</v>
      </c>
      <c r="H17" s="126">
        <f t="shared" si="1"/>
        <v>0</v>
      </c>
      <c r="I17" s="116">
        <f t="shared" si="2"/>
        <v>0</v>
      </c>
      <c r="J17" s="114"/>
      <c r="K17" s="83"/>
    </row>
    <row r="18" spans="1:11" s="51" customFormat="1" ht="27" customHeight="1">
      <c r="A18" s="209"/>
      <c r="B18" s="355" t="s">
        <v>249</v>
      </c>
      <c r="C18" s="352" t="s">
        <v>250</v>
      </c>
      <c r="D18" s="358"/>
      <c r="E18" s="367">
        <v>204000</v>
      </c>
      <c r="F18" s="340"/>
      <c r="G18" s="337" t="s">
        <v>163</v>
      </c>
      <c r="H18" s="126">
        <f t="shared" si="1"/>
        <v>0</v>
      </c>
      <c r="I18" s="116">
        <f t="shared" si="2"/>
        <v>0</v>
      </c>
      <c r="J18" s="181"/>
      <c r="K18" s="182"/>
    </row>
    <row r="19" spans="1:11" s="51" customFormat="1" ht="27" customHeight="1">
      <c r="A19" s="209"/>
      <c r="B19" s="355" t="s">
        <v>251</v>
      </c>
      <c r="C19" s="359" t="s">
        <v>252</v>
      </c>
      <c r="D19" s="358"/>
      <c r="E19" s="362">
        <v>265800</v>
      </c>
      <c r="F19" s="340"/>
      <c r="G19" s="337" t="s">
        <v>163</v>
      </c>
      <c r="H19" s="126">
        <f t="shared" si="1"/>
        <v>0</v>
      </c>
      <c r="I19" s="116">
        <f t="shared" si="2"/>
        <v>0</v>
      </c>
      <c r="J19" s="181"/>
      <c r="K19" s="182"/>
    </row>
    <row r="20" spans="1:11" s="51" customFormat="1" ht="27" customHeight="1">
      <c r="A20" s="209"/>
      <c r="B20" s="349" t="s">
        <v>253</v>
      </c>
      <c r="C20" s="352" t="s">
        <v>254</v>
      </c>
      <c r="D20" s="354"/>
      <c r="E20" s="367">
        <v>79800</v>
      </c>
      <c r="F20" s="340"/>
      <c r="G20" s="337" t="s">
        <v>282</v>
      </c>
      <c r="H20" s="126">
        <f>$E$3</f>
        <v>0</v>
      </c>
      <c r="I20" s="116">
        <f t="shared" si="2"/>
        <v>0</v>
      </c>
      <c r="J20" s="181"/>
      <c r="K20" s="182"/>
    </row>
    <row r="21" spans="1:11" s="51" customFormat="1" ht="27" customHeight="1">
      <c r="A21" s="364"/>
      <c r="B21" s="350" t="s">
        <v>255</v>
      </c>
      <c r="C21" s="359" t="s">
        <v>256</v>
      </c>
      <c r="D21" s="357"/>
      <c r="E21" s="367">
        <v>79800</v>
      </c>
      <c r="F21" s="340"/>
      <c r="G21" s="337" t="s">
        <v>163</v>
      </c>
      <c r="H21" s="308">
        <f t="shared" si="1"/>
        <v>0</v>
      </c>
      <c r="I21" s="116">
        <f>E21*F21*H21</f>
        <v>0</v>
      </c>
      <c r="J21" s="181"/>
      <c r="K21" s="182"/>
    </row>
    <row r="22" spans="1:11" s="51" customFormat="1" ht="27" customHeight="1">
      <c r="A22" s="319"/>
      <c r="B22" s="355" t="s">
        <v>257</v>
      </c>
      <c r="C22" s="359" t="s">
        <v>258</v>
      </c>
      <c r="D22" s="354"/>
      <c r="E22" s="367">
        <v>204000</v>
      </c>
      <c r="F22" s="339"/>
      <c r="G22" s="337" t="s">
        <v>163</v>
      </c>
      <c r="H22" s="126">
        <f t="shared" si="1"/>
        <v>0</v>
      </c>
      <c r="I22" s="199">
        <f t="shared" ref="I22:I32" si="3">E22*F22*H22</f>
        <v>0</v>
      </c>
      <c r="J22" s="206"/>
      <c r="K22" s="83"/>
    </row>
    <row r="23" spans="1:11" s="51" customFormat="1" ht="27" customHeight="1">
      <c r="A23" s="111"/>
      <c r="B23" s="355" t="s">
        <v>259</v>
      </c>
      <c r="C23" s="352" t="s">
        <v>260</v>
      </c>
      <c r="D23" s="357"/>
      <c r="E23" s="367">
        <v>265800</v>
      </c>
      <c r="F23" s="339"/>
      <c r="G23" s="337" t="s">
        <v>163</v>
      </c>
      <c r="H23" s="126">
        <f t="shared" si="1"/>
        <v>0</v>
      </c>
      <c r="I23" s="116">
        <f t="shared" si="3"/>
        <v>0</v>
      </c>
      <c r="J23" s="114"/>
      <c r="K23" s="83"/>
    </row>
    <row r="24" spans="1:11" s="51" customFormat="1" ht="27" customHeight="1">
      <c r="A24" s="117"/>
      <c r="B24" s="349" t="s">
        <v>261</v>
      </c>
      <c r="C24" s="359" t="s">
        <v>262</v>
      </c>
      <c r="D24" s="354"/>
      <c r="E24" s="367">
        <v>79800</v>
      </c>
      <c r="F24" s="339"/>
      <c r="G24" s="337" t="s">
        <v>282</v>
      </c>
      <c r="H24" s="126">
        <f>$E$3</f>
        <v>0</v>
      </c>
      <c r="I24" s="116">
        <f t="shared" si="3"/>
        <v>0</v>
      </c>
      <c r="J24" s="114"/>
      <c r="K24" s="83"/>
    </row>
    <row r="25" spans="1:11" s="51" customFormat="1" ht="27" customHeight="1">
      <c r="A25" s="117"/>
      <c r="B25" s="350" t="s">
        <v>263</v>
      </c>
      <c r="C25" s="359" t="s">
        <v>264</v>
      </c>
      <c r="D25" s="357"/>
      <c r="E25" s="367">
        <v>79800</v>
      </c>
      <c r="F25" s="339"/>
      <c r="G25" s="337" t="s">
        <v>163</v>
      </c>
      <c r="H25" s="126">
        <f t="shared" si="1"/>
        <v>0</v>
      </c>
      <c r="I25" s="116">
        <f t="shared" si="3"/>
        <v>0</v>
      </c>
      <c r="J25" s="114"/>
      <c r="K25" s="83"/>
    </row>
    <row r="26" spans="1:11" s="51" customFormat="1" ht="27" customHeight="1">
      <c r="A26" s="117"/>
      <c r="B26" s="349" t="s">
        <v>265</v>
      </c>
      <c r="C26" s="359" t="s">
        <v>266</v>
      </c>
      <c r="D26" s="358"/>
      <c r="E26" s="367">
        <v>204000</v>
      </c>
      <c r="F26" s="339"/>
      <c r="G26" s="337" t="s">
        <v>163</v>
      </c>
      <c r="H26" s="126">
        <f t="shared" si="1"/>
        <v>0</v>
      </c>
      <c r="I26" s="116">
        <f t="shared" si="3"/>
        <v>0</v>
      </c>
      <c r="J26" s="114"/>
      <c r="K26" s="83"/>
    </row>
    <row r="27" spans="1:11" s="51" customFormat="1" ht="27" customHeight="1">
      <c r="A27" s="209"/>
      <c r="B27" s="349" t="s">
        <v>267</v>
      </c>
      <c r="C27" s="352" t="s">
        <v>268</v>
      </c>
      <c r="D27" s="358"/>
      <c r="E27" s="362">
        <v>265800</v>
      </c>
      <c r="F27" s="340"/>
      <c r="G27" s="337" t="s">
        <v>163</v>
      </c>
      <c r="H27" s="126">
        <f t="shared" si="1"/>
        <v>0</v>
      </c>
      <c r="I27" s="116">
        <f t="shared" si="3"/>
        <v>0</v>
      </c>
      <c r="J27" s="206"/>
      <c r="K27" s="83"/>
    </row>
    <row r="28" spans="1:11" s="51" customFormat="1" ht="27" customHeight="1">
      <c r="A28" s="204"/>
      <c r="B28" s="355" t="s">
        <v>269</v>
      </c>
      <c r="C28" s="359" t="s">
        <v>270</v>
      </c>
      <c r="D28" s="354"/>
      <c r="E28" s="367">
        <v>79800</v>
      </c>
      <c r="F28" s="339"/>
      <c r="G28" s="337" t="s">
        <v>282</v>
      </c>
      <c r="H28" s="126">
        <f>$E$3</f>
        <v>0</v>
      </c>
      <c r="I28" s="199">
        <f t="shared" si="3"/>
        <v>0</v>
      </c>
      <c r="J28" s="144"/>
      <c r="K28" s="145"/>
    </row>
    <row r="29" spans="1:11" s="51" customFormat="1" ht="27" customHeight="1">
      <c r="A29" s="111"/>
      <c r="B29" s="349" t="s">
        <v>271</v>
      </c>
      <c r="C29" s="360" t="s">
        <v>272</v>
      </c>
      <c r="D29" s="357"/>
      <c r="E29" s="367">
        <v>79800</v>
      </c>
      <c r="F29" s="339"/>
      <c r="G29" s="337" t="s">
        <v>163</v>
      </c>
      <c r="H29" s="126">
        <f t="shared" si="1"/>
        <v>0</v>
      </c>
      <c r="I29" s="116">
        <f t="shared" si="3"/>
        <v>0</v>
      </c>
      <c r="J29" s="114"/>
      <c r="K29" s="83"/>
    </row>
    <row r="30" spans="1:11" s="51" customFormat="1" ht="27" customHeight="1">
      <c r="A30" s="117"/>
      <c r="B30" s="350" t="s">
        <v>273</v>
      </c>
      <c r="C30" s="359" t="s">
        <v>274</v>
      </c>
      <c r="D30" s="358"/>
      <c r="E30" s="367">
        <v>204000</v>
      </c>
      <c r="F30" s="339"/>
      <c r="G30" s="337" t="s">
        <v>163</v>
      </c>
      <c r="H30" s="126">
        <f t="shared" si="1"/>
        <v>0</v>
      </c>
      <c r="I30" s="116">
        <f t="shared" si="3"/>
        <v>0</v>
      </c>
      <c r="J30" s="114"/>
      <c r="K30" s="83"/>
    </row>
    <row r="31" spans="1:11" s="51" customFormat="1" ht="27" customHeight="1">
      <c r="A31" s="117"/>
      <c r="B31" s="349" t="s">
        <v>275</v>
      </c>
      <c r="C31" s="359" t="s">
        <v>276</v>
      </c>
      <c r="D31" s="358"/>
      <c r="E31" s="362">
        <v>265800</v>
      </c>
      <c r="F31" s="339"/>
      <c r="G31" s="337" t="s">
        <v>163</v>
      </c>
      <c r="H31" s="126">
        <f t="shared" si="1"/>
        <v>0</v>
      </c>
      <c r="I31" s="116">
        <f t="shared" si="3"/>
        <v>0</v>
      </c>
      <c r="J31" s="114"/>
      <c r="K31" s="83"/>
    </row>
    <row r="32" spans="1:11" s="51" customFormat="1" ht="27" customHeight="1" thickBot="1">
      <c r="A32" s="118"/>
      <c r="B32" s="346" t="s">
        <v>277</v>
      </c>
      <c r="C32" s="347" t="s">
        <v>278</v>
      </c>
      <c r="D32" s="365"/>
      <c r="E32" s="366">
        <v>79800</v>
      </c>
      <c r="F32" s="341"/>
      <c r="G32" s="343" t="s">
        <v>282</v>
      </c>
      <c r="H32" s="125">
        <f>$E$3</f>
        <v>0</v>
      </c>
      <c r="I32" s="57">
        <f t="shared" si="3"/>
        <v>0</v>
      </c>
      <c r="J32" s="115"/>
      <c r="K32" s="58"/>
    </row>
    <row r="33" spans="1:11" s="51" customFormat="1" ht="27" customHeight="1" thickBot="1">
      <c r="A33" s="90"/>
      <c r="B33" s="450" t="s">
        <v>285</v>
      </c>
      <c r="C33" s="450"/>
      <c r="D33" s="450"/>
      <c r="E33" s="93"/>
      <c r="F33" s="94"/>
      <c r="G33" s="95"/>
      <c r="H33" s="96"/>
      <c r="I33" s="107"/>
      <c r="J33" s="97"/>
      <c r="K33" s="97"/>
    </row>
    <row r="34" spans="1:11" ht="15" customHeight="1">
      <c r="B34" s="450"/>
      <c r="C34" s="450"/>
      <c r="D34" s="450"/>
      <c r="F34" s="69"/>
      <c r="G34" s="70"/>
      <c r="H34" s="70"/>
      <c r="I34" s="71"/>
      <c r="J34" s="72"/>
      <c r="K34" s="72"/>
    </row>
    <row r="35" spans="1:11" ht="15" customHeight="1">
      <c r="B35" s="450"/>
      <c r="C35" s="450"/>
      <c r="D35" s="450"/>
      <c r="F35" s="73" t="s">
        <v>229</v>
      </c>
      <c r="H35" s="436">
        <f>SUM(I7:I9,I13:I15,I17:I19,I21:I23,I25:I27,I29:I31)</f>
        <v>0</v>
      </c>
      <c r="I35" s="437"/>
      <c r="J35" s="435"/>
      <c r="K35" s="435"/>
    </row>
    <row r="36" spans="1:11" ht="15" customHeight="1" thickBot="1">
      <c r="B36" s="450"/>
      <c r="C36" s="450"/>
      <c r="D36" s="450"/>
      <c r="F36" s="73"/>
      <c r="G36" s="77"/>
      <c r="H36" s="77"/>
      <c r="I36" s="226"/>
      <c r="J36" s="77"/>
      <c r="K36" s="77"/>
    </row>
    <row r="37" spans="1:11" ht="15" customHeight="1">
      <c r="B37" s="450"/>
      <c r="C37" s="450"/>
      <c r="D37" s="450"/>
      <c r="F37" s="69"/>
      <c r="G37" s="70"/>
      <c r="H37" s="70"/>
      <c r="I37" s="71"/>
      <c r="J37" s="72"/>
      <c r="K37" s="72"/>
    </row>
    <row r="38" spans="1:11" ht="15" customHeight="1">
      <c r="B38" s="450"/>
      <c r="C38" s="450"/>
      <c r="D38" s="450"/>
      <c r="F38" s="73" t="s">
        <v>230</v>
      </c>
      <c r="H38" s="436">
        <f>SUM(I10,I16,I20,I24,I28,I32)</f>
        <v>0</v>
      </c>
      <c r="I38" s="437"/>
      <c r="J38" s="435"/>
      <c r="K38" s="435"/>
    </row>
    <row r="39" spans="1:11" ht="15" customHeight="1" thickBot="1">
      <c r="B39" s="450"/>
      <c r="C39" s="450"/>
      <c r="D39" s="450"/>
      <c r="F39" s="74"/>
      <c r="G39" s="75"/>
      <c r="H39" s="75"/>
      <c r="I39" s="76"/>
      <c r="J39" s="77"/>
      <c r="K39" s="77"/>
    </row>
    <row r="40" spans="1:11" ht="15" customHeight="1">
      <c r="B40" s="450"/>
      <c r="C40" s="450"/>
      <c r="D40" s="450"/>
    </row>
    <row r="41" spans="1:11">
      <c r="B41" s="450"/>
      <c r="C41" s="450"/>
      <c r="D41" s="450"/>
    </row>
  </sheetData>
  <sheetProtection algorithmName="SHA-512" hashValue="xJwDjmgWFwbEVCcSYCA/QU3/cijAXCxpV9gbHp1EeDInC3GBwof/WPInh0uzON3h6leyX7SUqLVSbUShspiDgw==" saltValue="qmTifAnvKmycg9sVb5x0Dw==" spinCount="100000" sheet="1"/>
  <mergeCells count="6">
    <mergeCell ref="B33:D41"/>
    <mergeCell ref="H2:I2"/>
    <mergeCell ref="H35:I35"/>
    <mergeCell ref="J35:K35"/>
    <mergeCell ref="H38:I38"/>
    <mergeCell ref="J38:K38"/>
  </mergeCells>
  <phoneticPr fontId="46"/>
  <printOptions horizontalCentered="1"/>
  <pageMargins left="0" right="0" top="0.39370078740157483" bottom="0.19685039370078741" header="0.27559055118110237" footer="0.19685039370078741"/>
  <pageSetup paperSize="9" scale="55" orientation="portrait" r:id="rId1"/>
  <headerFooter alignWithMargins="0"/>
  <ignoredErrors>
    <ignoredError sqref="H10 H28 H20 H24 H1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ヘッダ</vt:lpstr>
      <vt:lpstr>MCPV7X明細</vt:lpstr>
      <vt:lpstr>MFSV7明細</vt:lpstr>
      <vt:lpstr>MCPML8明細</vt:lpstr>
      <vt:lpstr>ML8HA明細</vt:lpstr>
      <vt:lpstr>MCPML8明細!Print_Area</vt:lpstr>
      <vt:lpstr>MCPV7X明細!Print_Area</vt:lpstr>
      <vt:lpstr>MFSV7明細!Print_Area</vt:lpstr>
      <vt:lpstr>ML8HA明細!Print_Area</vt:lpstr>
      <vt:lpstr>ヘッダ!Print_Area</vt:lpstr>
      <vt:lpstr>MCPML8明細!Print_Titles</vt:lpstr>
      <vt:lpstr>MCPV7X明細!Print_Titles</vt:lpstr>
      <vt:lpstr>MFSV7明細!Print_Titles</vt:lpstr>
      <vt:lpstr>ML8HA明細!Print_Titles</vt:lpstr>
    </vt:vector>
  </TitlesOfParts>
  <Company>MIRACLE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MIRACLE</dc:creator>
  <cp:lastModifiedBy>齋藤 史織</cp:lastModifiedBy>
  <cp:lastPrinted>2020-04-08T02:30:43Z</cp:lastPrinted>
  <dcterms:created xsi:type="dcterms:W3CDTF">2007-08-23T06:32:31Z</dcterms:created>
  <dcterms:modified xsi:type="dcterms:W3CDTF">2023-05-16T02:19:50Z</dcterms:modified>
</cp:coreProperties>
</file>