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heckCompatibility="1"/>
  <mc:AlternateContent xmlns:mc="http://schemas.openxmlformats.org/markup-compatibility/2006">
    <mc:Choice Requires="x15">
      <x15ac:absPath xmlns:x15ac="http://schemas.microsoft.com/office/spreadsheetml/2010/11/ac" url="\\pool\admin\operation\★smilesvr_data\public\☆業務☆\②注文書\202305\"/>
    </mc:Choice>
  </mc:AlternateContent>
  <xr:revisionPtr revIDLastSave="0" documentId="13_ncr:1_{F5096AA4-DB27-40E0-87A3-0B19329A6851}" xr6:coauthVersionLast="47" xr6:coauthVersionMax="47" xr10:uidLastSave="{00000000-0000-0000-0000-000000000000}"/>
  <bookViews>
    <workbookView xWindow="-120" yWindow="-120" windowWidth="29040" windowHeight="15840" tabRatio="878" xr2:uid="{00000000-000D-0000-FFFF-FFFF00000000}"/>
  </bookViews>
  <sheets>
    <sheet name="ヘッダ" sheetId="20" r:id="rId1"/>
    <sheet name="MCPV7X明細" sheetId="4" r:id="rId2"/>
    <sheet name="MFSV7明細" sheetId="5" r:id="rId3"/>
    <sheet name="MCPML8明細" sheetId="21" r:id="rId4"/>
    <sheet name="ML8HA明細" sheetId="22" r:id="rId5"/>
  </sheets>
  <definedNames>
    <definedName name="_xlnm.Database" localSheetId="3">#REF!</definedName>
    <definedName name="_xlnm.Database" localSheetId="1">#REF!</definedName>
    <definedName name="_xlnm.Database" localSheetId="2">#REF!</definedName>
    <definedName name="_xlnm.Database" localSheetId="4">#REF!</definedName>
    <definedName name="_xlnm.Database">#REF!</definedName>
    <definedName name="HTML1_1" hidden="1">"'[ﾌﾟﾗｯﾄﾌｫﾑ.XLS]プラットフォーム 変更分'!$A$1:$G$16"</definedName>
    <definedName name="HTML1_10" hidden="1">""</definedName>
    <definedName name="HTML1_11" hidden="1">1</definedName>
    <definedName name="HTML1_12" hidden="1">"C:\My Documents\変更h_w.htm"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"'[ﾌﾟﾗｯﾄﾌｫﾑ.XLS]プラットフォーム 変更分'!$A$1:$G$19"</definedName>
    <definedName name="HTML2_10" hidden="1">""</definedName>
    <definedName name="HTML2_11" hidden="1">1</definedName>
    <definedName name="HTML2_12" hidden="1">"C:\My Documents\変更h_w.htm"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3</definedName>
    <definedName name="_xlnm.Print_Area" localSheetId="3">MCPML8明細!$A$1:$I$47</definedName>
    <definedName name="_xlnm.Print_Area" localSheetId="1">MCPV7X明細!$A$1:$I$42</definedName>
    <definedName name="_xlnm.Print_Area" localSheetId="2">MFSV7明細!$A$1:$I$39</definedName>
    <definedName name="_xlnm.Print_Area" localSheetId="4">ML8HA明細!$A$1:$I$39</definedName>
    <definedName name="_xlnm.Print_Area" localSheetId="0">ヘッダ!$A$1:$K$64</definedName>
    <definedName name="_xlnm.Print_Titles" localSheetId="3">MCPML8明細!$1:$2</definedName>
    <definedName name="_xlnm.Print_Titles" localSheetId="1">MCPV7X明細!$1:$2</definedName>
    <definedName name="_xlnm.Print_Titles" localSheetId="2">MFSV7明細!$1:$2</definedName>
    <definedName name="_xlnm.Print_Titles" localSheetId="4">ML8HA明細!$1:$2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22" l="1"/>
  <c r="H35" i="22"/>
  <c r="H28" i="22"/>
  <c r="I28" i="22"/>
  <c r="H32" i="22"/>
  <c r="I32" i="22"/>
  <c r="H24" i="22"/>
  <c r="I24" i="22" s="1"/>
  <c r="H20" i="22"/>
  <c r="I20" i="22" s="1"/>
  <c r="H16" i="22"/>
  <c r="I16" i="22"/>
  <c r="H10" i="22"/>
  <c r="I10" i="22" s="1"/>
  <c r="H28" i="21"/>
  <c r="I28" i="21" s="1"/>
  <c r="H14" i="21"/>
  <c r="I14" i="21" s="1"/>
  <c r="H10" i="21"/>
  <c r="I10" i="21" s="1"/>
  <c r="H40" i="21"/>
  <c r="I40" i="21" s="1"/>
  <c r="H36" i="21"/>
  <c r="I36" i="21"/>
  <c r="H32" i="21"/>
  <c r="I32" i="21" s="1"/>
  <c r="H24" i="21"/>
  <c r="I24" i="21" s="1"/>
  <c r="H20" i="21"/>
  <c r="I20" i="21" s="1"/>
  <c r="H11" i="21"/>
  <c r="I11" i="21" s="1"/>
  <c r="H12" i="21"/>
  <c r="I12" i="21" s="1"/>
  <c r="H13" i="21"/>
  <c r="I13" i="21"/>
  <c r="H31" i="22"/>
  <c r="I31" i="22"/>
  <c r="H30" i="22"/>
  <c r="I30" i="22" s="1"/>
  <c r="H29" i="22"/>
  <c r="I29" i="22" s="1"/>
  <c r="H27" i="22"/>
  <c r="I27" i="22"/>
  <c r="H26" i="22"/>
  <c r="I26" i="22"/>
  <c r="H25" i="22"/>
  <c r="I25" i="22"/>
  <c r="H23" i="22"/>
  <c r="I23" i="22" s="1"/>
  <c r="H22" i="22"/>
  <c r="I22" i="22"/>
  <c r="H21" i="22"/>
  <c r="I21" i="22" s="1"/>
  <c r="H19" i="22"/>
  <c r="I19" i="22"/>
  <c r="H18" i="22"/>
  <c r="I18" i="22" s="1"/>
  <c r="H17" i="22"/>
  <c r="I17" i="22"/>
  <c r="H15" i="22"/>
  <c r="I15" i="22"/>
  <c r="H14" i="22"/>
  <c r="I14" i="22"/>
  <c r="H13" i="22"/>
  <c r="I13" i="22" s="1"/>
  <c r="H9" i="22"/>
  <c r="I9" i="22" s="1"/>
  <c r="H8" i="22"/>
  <c r="I8" i="22"/>
  <c r="H7" i="22"/>
  <c r="I7" i="22" s="1"/>
  <c r="H2" i="22"/>
  <c r="C2" i="22"/>
  <c r="H37" i="21"/>
  <c r="I37" i="21"/>
  <c r="H35" i="21"/>
  <c r="I35" i="21" s="1"/>
  <c r="H34" i="21"/>
  <c r="I34" i="21" s="1"/>
  <c r="H33" i="21"/>
  <c r="I33" i="21" s="1"/>
  <c r="H39" i="21"/>
  <c r="I39" i="21" s="1"/>
  <c r="H38" i="21"/>
  <c r="I38" i="21" s="1"/>
  <c r="H31" i="21"/>
  <c r="I31" i="21"/>
  <c r="H30" i="21"/>
  <c r="I30" i="21" s="1"/>
  <c r="H29" i="21"/>
  <c r="I29" i="21" s="1"/>
  <c r="H27" i="21"/>
  <c r="I27" i="21" s="1"/>
  <c r="H26" i="21"/>
  <c r="I26" i="21" s="1"/>
  <c r="H8" i="21"/>
  <c r="I8" i="21" s="1"/>
  <c r="H9" i="21"/>
  <c r="I9" i="21" s="1"/>
  <c r="H25" i="21"/>
  <c r="I25" i="21" s="1"/>
  <c r="H23" i="21"/>
  <c r="I23" i="21" s="1"/>
  <c r="H22" i="21"/>
  <c r="I22" i="21" s="1"/>
  <c r="H21" i="21"/>
  <c r="I21" i="21" s="1"/>
  <c r="H19" i="21"/>
  <c r="I19" i="21" s="1"/>
  <c r="H18" i="21"/>
  <c r="I18" i="21" s="1"/>
  <c r="H17" i="21"/>
  <c r="I17" i="21" s="1"/>
  <c r="H7" i="21"/>
  <c r="I7" i="21" s="1"/>
  <c r="H2" i="21"/>
  <c r="C2" i="21"/>
  <c r="H19" i="5"/>
  <c r="I19" i="5" s="1"/>
  <c r="H18" i="5"/>
  <c r="I18" i="5"/>
  <c r="H20" i="5"/>
  <c r="I20" i="5"/>
  <c r="H22" i="5"/>
  <c r="I22" i="5"/>
  <c r="H21" i="5"/>
  <c r="I21" i="5" s="1"/>
  <c r="H17" i="5"/>
  <c r="I17" i="5"/>
  <c r="H16" i="5"/>
  <c r="I16" i="5"/>
  <c r="H10" i="5"/>
  <c r="I10" i="5"/>
  <c r="H14" i="4"/>
  <c r="I14" i="4" s="1"/>
  <c r="H22" i="4"/>
  <c r="I22" i="4"/>
  <c r="H21" i="4"/>
  <c r="I21" i="4"/>
  <c r="H20" i="4"/>
  <c r="I20" i="4"/>
  <c r="H19" i="4"/>
  <c r="I19" i="4" s="1"/>
  <c r="H18" i="4"/>
  <c r="I18" i="4"/>
  <c r="H17" i="4"/>
  <c r="I17" i="4"/>
  <c r="H16" i="4"/>
  <c r="I16" i="4"/>
  <c r="H15" i="4"/>
  <c r="I15" i="4" s="1"/>
  <c r="C2" i="5"/>
  <c r="C2" i="4"/>
  <c r="H2" i="4"/>
  <c r="H11" i="5"/>
  <c r="I11" i="5"/>
  <c r="H9" i="5"/>
  <c r="I9" i="5"/>
  <c r="H8" i="5"/>
  <c r="I8" i="5"/>
  <c r="H29" i="5"/>
  <c r="I29" i="5"/>
  <c r="H28" i="5"/>
  <c r="I28" i="5"/>
  <c r="H29" i="4"/>
  <c r="I29" i="4" s="1"/>
  <c r="H11" i="4"/>
  <c r="I11" i="4"/>
  <c r="H10" i="4"/>
  <c r="I10" i="4"/>
  <c r="H9" i="4"/>
  <c r="I9" i="4"/>
  <c r="H8" i="4"/>
  <c r="I8" i="4" s="1"/>
  <c r="H25" i="4" s="1"/>
  <c r="H7" i="4"/>
  <c r="I7" i="4"/>
  <c r="H27" i="5"/>
  <c r="I27" i="5"/>
  <c r="H26" i="5"/>
  <c r="I26" i="5"/>
  <c r="H37" i="5" s="1"/>
  <c r="H37" i="4"/>
  <c r="I37" i="4" s="1"/>
  <c r="H30" i="4"/>
  <c r="I30" i="4" s="1"/>
  <c r="H33" i="4"/>
  <c r="I33" i="4"/>
  <c r="H34" i="4"/>
  <c r="I34" i="4"/>
  <c r="H35" i="4"/>
  <c r="I35" i="4" s="1"/>
  <c r="H36" i="4"/>
  <c r="I36" i="4" s="1"/>
  <c r="H38" i="4"/>
  <c r="I38" i="4"/>
  <c r="H2" i="5"/>
  <c r="H46" i="21" l="1"/>
  <c r="H43" i="21"/>
  <c r="H34" i="5"/>
  <c r="I11" i="20" s="1"/>
  <c r="C12" i="20" s="1"/>
  <c r="H41" i="4"/>
  <c r="I12" i="20" s="1"/>
</calcChain>
</file>

<file path=xl/sharedStrings.xml><?xml version="1.0" encoding="utf-8"?>
<sst xmlns="http://schemas.openxmlformats.org/spreadsheetml/2006/main" count="514" uniqueCount="292">
  <si>
    <t>お問合せ／ご注文書送付先：</t>
  </si>
  <si>
    <t>貴社注文日　：</t>
  </si>
  <si>
    <t>*</t>
  </si>
  <si>
    <t>貴社注文番号:</t>
  </si>
  <si>
    <t>注文金額合計：</t>
  </si>
  <si>
    <t>様</t>
  </si>
  <si>
    <t>支払条件 ：</t>
  </si>
  <si>
    <t>振 込 先 ：</t>
  </si>
  <si>
    <t>口座名義 ：</t>
  </si>
  <si>
    <t>注文番号：</t>
  </si>
  <si>
    <t>製品番号</t>
  </si>
  <si>
    <t>製　品　名</t>
  </si>
  <si>
    <t>定価</t>
  </si>
  <si>
    <t>数量</t>
  </si>
  <si>
    <t>仕切率</t>
  </si>
  <si>
    <t>合計</t>
  </si>
  <si>
    <t>J</t>
  </si>
  <si>
    <t>CPXBS001-01</t>
  </si>
  <si>
    <t>CPXNA001-01</t>
  </si>
  <si>
    <t>CPXCA001-01</t>
  </si>
  <si>
    <t>CPXCA001-02</t>
  </si>
  <si>
    <t>CPXMN001-01</t>
  </si>
  <si>
    <t>MIRACLE CLUSTERPRO X 監視オプションサポート[1node]</t>
  </si>
  <si>
    <t>P</t>
  </si>
  <si>
    <r>
      <t xml:space="preserve">        </t>
    </r>
    <r>
      <rPr>
        <b/>
        <sz val="9"/>
        <rFont val="ＭＳ Ｐゴシック"/>
        <family val="3"/>
        <charset val="128"/>
      </rPr>
      <t xml:space="preserve"> （*必ずご記入下さい）</t>
    </r>
  </si>
  <si>
    <t>貴社とのパートナー契約に準じます。</t>
    <phoneticPr fontId="31"/>
  </si>
  <si>
    <t>出荷開始日</t>
    <rPh sb="0" eb="2">
      <t>シュッカ</t>
    </rPh>
    <rPh sb="2" eb="5">
      <t>カイシビ</t>
    </rPh>
    <phoneticPr fontId="29"/>
  </si>
  <si>
    <t>出荷停止日</t>
    <rPh sb="0" eb="2">
      <t>シュッカ</t>
    </rPh>
    <rPh sb="2" eb="4">
      <t>テイシ</t>
    </rPh>
    <rPh sb="4" eb="5">
      <t>ビ</t>
    </rPh>
    <phoneticPr fontId="29"/>
  </si>
  <si>
    <t>J</t>
    <phoneticPr fontId="29"/>
  </si>
  <si>
    <t>JANコード</t>
    <phoneticPr fontId="29"/>
  </si>
  <si>
    <t>カテゴリ</t>
    <phoneticPr fontId="29"/>
  </si>
  <si>
    <t>MIRACLE CLUSTERPRO X 製品 注文書明細書</t>
    <rPh sb="29" eb="30">
      <t>ショ</t>
    </rPh>
    <phoneticPr fontId="46"/>
  </si>
  <si>
    <t>カテゴリ</t>
    <phoneticPr fontId="29"/>
  </si>
  <si>
    <t>MIRACLE FailSafe 製品 注文書明細書</t>
    <rPh sb="25" eb="26">
      <t>ショ</t>
    </rPh>
    <phoneticPr fontId="46"/>
  </si>
  <si>
    <t>年</t>
    <rPh sb="0" eb="1">
      <t>ネン</t>
    </rPh>
    <phoneticPr fontId="29"/>
  </si>
  <si>
    <t xml:space="preserve"> サポート合計</t>
    <phoneticPr fontId="29"/>
  </si>
  <si>
    <t xml:space="preserve"> ライセンス合計</t>
    <phoneticPr fontId="29"/>
  </si>
  <si>
    <t>ライセンス合計</t>
    <rPh sb="5" eb="7">
      <t>ゴウケイ</t>
    </rPh>
    <phoneticPr fontId="29"/>
  </si>
  <si>
    <t>サポート合計</t>
    <rPh sb="4" eb="6">
      <t>ゴウケイ</t>
    </rPh>
    <phoneticPr fontId="29"/>
  </si>
  <si>
    <t>全条項、及び上記にすべて同意します</t>
    <rPh sb="6" eb="7">
      <t>ジョウ</t>
    </rPh>
    <phoneticPr fontId="29"/>
  </si>
  <si>
    <t>□</t>
    <phoneticPr fontId="29"/>
  </si>
  <si>
    <t>サポート開始日</t>
    <rPh sb="4" eb="7">
      <t>カイシビ</t>
    </rPh>
    <phoneticPr fontId="29"/>
  </si>
  <si>
    <t>　サポート年数</t>
    <rPh sb="5" eb="7">
      <t>ネンスウ</t>
    </rPh>
    <phoneticPr fontId="29"/>
  </si>
  <si>
    <t>◆複数年を希望される場合は、年間サポート料金×年数分となります。</t>
    <rPh sb="1" eb="3">
      <t>フクスウ</t>
    </rPh>
    <rPh sb="3" eb="4">
      <t>ネン</t>
    </rPh>
    <rPh sb="5" eb="7">
      <t>キボウ</t>
    </rPh>
    <rPh sb="10" eb="12">
      <t>バアイ</t>
    </rPh>
    <rPh sb="14" eb="16">
      <t>ネンカン</t>
    </rPh>
    <rPh sb="20" eb="22">
      <t>リョウキン</t>
    </rPh>
    <rPh sb="23" eb="25">
      <t>ネンスウ</t>
    </rPh>
    <rPh sb="25" eb="26">
      <t>ブン</t>
    </rPh>
    <phoneticPr fontId="29"/>
  </si>
  <si>
    <t>◆サポート年数をご入力下さい。複数年契約　3年／4年／5年も扱っております。</t>
    <rPh sb="5" eb="7">
      <t>ネンスウ</t>
    </rPh>
    <rPh sb="9" eb="11">
      <t>ニュウリョク</t>
    </rPh>
    <rPh sb="11" eb="12">
      <t>クダ</t>
    </rPh>
    <rPh sb="15" eb="17">
      <t>フクスウ</t>
    </rPh>
    <rPh sb="17" eb="18">
      <t>ドシ</t>
    </rPh>
    <rPh sb="18" eb="20">
      <t>ケイヤク</t>
    </rPh>
    <rPh sb="22" eb="23">
      <t>ネン</t>
    </rPh>
    <rPh sb="25" eb="26">
      <t>ネン</t>
    </rPh>
    <rPh sb="28" eb="29">
      <t>ネン</t>
    </rPh>
    <rPh sb="30" eb="31">
      <t>アツカ</t>
    </rPh>
    <phoneticPr fontId="29"/>
  </si>
  <si>
    <t>J</t>
    <phoneticPr fontId="29"/>
  </si>
  <si>
    <t>仕切率</t>
    <rPh sb="0" eb="2">
      <t>シキリ</t>
    </rPh>
    <rPh sb="2" eb="3">
      <t>リツ</t>
    </rPh>
    <phoneticPr fontId="29"/>
  </si>
  <si>
    <t>サポート</t>
    <phoneticPr fontId="29"/>
  </si>
  <si>
    <t>※仕切率を入力ください</t>
  </si>
  <si>
    <t>P</t>
    <phoneticPr fontId="29"/>
  </si>
  <si>
    <t>初年度のサポートは必須となっております。　ご一読ください。</t>
    <rPh sb="0" eb="3">
      <t>ショネンド</t>
    </rPh>
    <rPh sb="9" eb="11">
      <t>ヒッス</t>
    </rPh>
    <rPh sb="22" eb="24">
      <t>イチドク</t>
    </rPh>
    <phoneticPr fontId="29"/>
  </si>
  <si>
    <t>1 日</t>
    <rPh sb="2" eb="3">
      <t>ニチ</t>
    </rPh>
    <phoneticPr fontId="29"/>
  </si>
  <si>
    <t>◆更新の手続きは、サポート終了2ヶ月前に必要書類をお送りします。（次年度サポートは任意です）</t>
    <rPh sb="1" eb="3">
      <t>コウシン</t>
    </rPh>
    <rPh sb="4" eb="6">
      <t>テツヅ</t>
    </rPh>
    <rPh sb="13" eb="15">
      <t>シュウリョウ</t>
    </rPh>
    <rPh sb="17" eb="18">
      <t>ゲツ</t>
    </rPh>
    <rPh sb="18" eb="19">
      <t>マエ</t>
    </rPh>
    <rPh sb="20" eb="22">
      <t>ヒツヨウ</t>
    </rPh>
    <rPh sb="22" eb="24">
      <t>ショルイ</t>
    </rPh>
    <rPh sb="26" eb="27">
      <t>オク</t>
    </rPh>
    <rPh sb="33" eb="36">
      <t>ジネンド</t>
    </rPh>
    <rPh sb="41" eb="43">
      <t>ニンイ</t>
    </rPh>
    <phoneticPr fontId="29"/>
  </si>
  <si>
    <t>ライセンス合計</t>
    <phoneticPr fontId="29"/>
  </si>
  <si>
    <t>データベース監視オプション X</t>
    <phoneticPr fontId="29"/>
  </si>
  <si>
    <t>インターネットサーバ監視オプション X</t>
    <phoneticPr fontId="29"/>
  </si>
  <si>
    <t>アプリケーションサーバ監視オプション X</t>
    <phoneticPr fontId="29"/>
  </si>
  <si>
    <t>※MIRACLE CLUSTERPRO Xは初年度のサポートが必須となっております。</t>
    <rPh sb="22" eb="25">
      <t>ショネンド</t>
    </rPh>
    <rPh sb="31" eb="33">
      <t>ヒッス</t>
    </rPh>
    <phoneticPr fontId="29"/>
  </si>
  <si>
    <t>MIRACLE CLUSTERPRO X 　2CPUサポート[2cpu]</t>
    <phoneticPr fontId="29"/>
  </si>
  <si>
    <t>MIRACLE  PLUS+ シリーズ  注文書</t>
    <phoneticPr fontId="31"/>
  </si>
  <si>
    <t>Add-on DB Monitor Option  (Oracle, MySQL, PostgreSQL)</t>
    <phoneticPr fontId="29"/>
  </si>
  <si>
    <t>Add-on Samba Monitor Option  (Samba)</t>
    <phoneticPr fontId="29"/>
  </si>
  <si>
    <t>添付明細書の通りMIRACLE  PLUS+ シリーズ製品を注文致します。</t>
    <rPh sb="27" eb="29">
      <t>セイヒン</t>
    </rPh>
    <phoneticPr fontId="29"/>
  </si>
  <si>
    <t>MIRACLE CLUSTERPRO X   本体サポート[1cpu*2node]</t>
    <phoneticPr fontId="29"/>
  </si>
  <si>
    <t>MIRACLE CLUSTERPRO X   ノード追加サポート[1cpu*1node]</t>
    <phoneticPr fontId="29"/>
  </si>
  <si>
    <t>MLMFAM-01</t>
    <phoneticPr fontId="29"/>
  </si>
  <si>
    <t>Add-on App Monitor Option　サポート</t>
    <phoneticPr fontId="29"/>
  </si>
  <si>
    <t>*担当者名</t>
  </si>
  <si>
    <t>*ＦＡＸ　</t>
  </si>
  <si>
    <t>Add-on App Monitor Option  (WebLogic, WebSphere)</t>
    <phoneticPr fontId="29"/>
  </si>
  <si>
    <t xml:space="preserve">MIRACLE CLUSTERPRO X Alert Service </t>
    <phoneticPr fontId="29"/>
  </si>
  <si>
    <t>ファイルサーバ監視オプション X</t>
    <phoneticPr fontId="29"/>
  </si>
  <si>
    <t xml:space="preserve">MIRACLE CLUSTERPRO X Replicator </t>
    <phoneticPr fontId="29"/>
  </si>
  <si>
    <t>CPXAS001-01</t>
    <phoneticPr fontId="29"/>
  </si>
  <si>
    <t>MIRACLE CLUSTERPRO X Alert Service サポート[1node]</t>
    <phoneticPr fontId="29"/>
  </si>
  <si>
    <t>MIRACLE CLUSTERPRO X Replicator サポート[1node]</t>
    <phoneticPr fontId="29"/>
  </si>
  <si>
    <t>MIRACLE CLUSTERPRO X Replicator DR サポート[1node]</t>
    <phoneticPr fontId="29"/>
  </si>
  <si>
    <t>CPXRE001-01</t>
    <phoneticPr fontId="29"/>
  </si>
  <si>
    <t>CPXDR001-01</t>
    <phoneticPr fontId="29"/>
  </si>
  <si>
    <t>MIRACLE CLUSTERPRO X Replicator DR</t>
    <phoneticPr fontId="29"/>
  </si>
  <si>
    <t>システムリソース監視オプション X</t>
    <rPh sb="8" eb="10">
      <t>カンシ</t>
    </rPh>
    <phoneticPr fontId="29"/>
  </si>
  <si>
    <t>ML01773</t>
    <phoneticPr fontId="29"/>
  </si>
  <si>
    <t>ML01774</t>
    <phoneticPr fontId="29"/>
  </si>
  <si>
    <t>Add-on Web/Mail Monitor Option  (Apache,Tomcat, Sendmail, Postfix)</t>
    <phoneticPr fontId="29"/>
  </si>
  <si>
    <t>Add-on Java Resource Monitor Option  (Tomcat，WebLogic, WebSphere)</t>
    <phoneticPr fontId="29"/>
  </si>
  <si>
    <t>Add-on System Resource Monitoer　Option</t>
    <phoneticPr fontId="29"/>
  </si>
  <si>
    <t>Add-on Alert Service Option</t>
    <phoneticPr fontId="29"/>
  </si>
  <si>
    <t>MIRACLE CLUSTERPRO X 年間サポート</t>
    <rPh sb="21" eb="23">
      <t>ネンカン</t>
    </rPh>
    <phoneticPr fontId="29"/>
  </si>
  <si>
    <t>ML01607-01S</t>
    <phoneticPr fontId="29"/>
  </si>
  <si>
    <t>ML01610-01S</t>
    <phoneticPr fontId="29"/>
  </si>
  <si>
    <t xml:space="preserve">MIRACLE CLUSTERPRO X HA サポート[1cpu] </t>
    <phoneticPr fontId="29"/>
  </si>
  <si>
    <t xml:space="preserve">MIRACLE CLUSTERPRO X HA  サポート[2cpu] </t>
    <phoneticPr fontId="29"/>
  </si>
  <si>
    <t xml:space="preserve">MIRACLE CLUSTERPRO X (MIRACLE LINUX V7) 2CPU
</t>
    <phoneticPr fontId="29"/>
  </si>
  <si>
    <t xml:space="preserve">MIRACLE CLUSTERPRO X (MIRACLE LINUX V7) 2VM
</t>
  </si>
  <si>
    <t>MIRACLE CLUSTERPRO X 1CPU追加オプション</t>
    <phoneticPr fontId="46"/>
  </si>
  <si>
    <t xml:space="preserve">MIRACLE CLUSTERPRO X (MIRACLE LINUX V7) 1VM追加オプション
</t>
    <phoneticPr fontId="46"/>
  </si>
  <si>
    <t>J</t>
    <phoneticPr fontId="46"/>
  </si>
  <si>
    <t xml:space="preserve">MIRACLE CLUSTERPRO X (MIRACLE LINUX V7) 1ノード追加 （CPU）
</t>
  </si>
  <si>
    <t xml:space="preserve">Asianux Server 7 == MIRACLE LINUX V7 HA [1CPU]
</t>
    <phoneticPr fontId="29"/>
  </si>
  <si>
    <t xml:space="preserve">Asianux Server 7 == MIRACLE LINUX V7 HA [1VM]
</t>
    <phoneticPr fontId="46"/>
  </si>
  <si>
    <t>ML02000-01S</t>
    <phoneticPr fontId="46"/>
  </si>
  <si>
    <t>お客様の個人情報を利用しません。　https://www.cybertrust.co.jp/corporate/privacy-policy.html</t>
    <rPh sb="1" eb="3">
      <t>キャクサマ</t>
    </rPh>
    <rPh sb="4" eb="6">
      <t>コジン</t>
    </rPh>
    <rPh sb="6" eb="8">
      <t>ジョウホウ</t>
    </rPh>
    <rPh sb="9" eb="11">
      <t>リヨウ</t>
    </rPh>
    <phoneticPr fontId="29"/>
  </si>
  <si>
    <t>サイバートラスト（株）では、個人情報保護法のもと、弊社のWebページにご案内している内容以外の目的に</t>
    <rPh sb="9" eb="10">
      <t>カブ</t>
    </rPh>
    <rPh sb="14" eb="16">
      <t>コジン</t>
    </rPh>
    <rPh sb="16" eb="18">
      <t>ジョウホウ</t>
    </rPh>
    <rPh sb="18" eb="21">
      <t>ホゴホウ</t>
    </rPh>
    <rPh sb="25" eb="27">
      <t>ヘイシャ</t>
    </rPh>
    <rPh sb="36" eb="38">
      <t>アンナイ</t>
    </rPh>
    <rPh sb="42" eb="44">
      <t>ナイヨウ</t>
    </rPh>
    <rPh sb="44" eb="46">
      <t>イガイ</t>
    </rPh>
    <phoneticPr fontId="29"/>
  </si>
  <si>
    <t>*住　所</t>
  </si>
  <si>
    <t>〒</t>
    <phoneticPr fontId="46"/>
  </si>
  <si>
    <t>*会社名</t>
  </si>
  <si>
    <t>部署名
(全角36文字）</t>
    <rPh sb="5" eb="7">
      <t>ゼンカク</t>
    </rPh>
    <rPh sb="9" eb="11">
      <t>モジ</t>
    </rPh>
    <phoneticPr fontId="46"/>
  </si>
  <si>
    <t>*電　話</t>
  </si>
  <si>
    <t>*E-mail</t>
  </si>
  <si>
    <t>＊必ずご記入ください</t>
  </si>
  <si>
    <t>サイバートラスト株式会社　</t>
    <phoneticPr fontId="46"/>
  </si>
  <si>
    <t>印</t>
    <phoneticPr fontId="46"/>
  </si>
  <si>
    <t>出荷先</t>
    <rPh sb="0" eb="2">
      <t>シュッカ</t>
    </rPh>
    <rPh sb="2" eb="3">
      <t>サキ</t>
    </rPh>
    <phoneticPr fontId="46"/>
  </si>
  <si>
    <t>ＦＡＸ　</t>
  </si>
  <si>
    <t>技術連絡先</t>
    <rPh sb="0" eb="5">
      <t>ギジュツレンラクサキ</t>
    </rPh>
    <phoneticPr fontId="46"/>
  </si>
  <si>
    <t>*担当者名</t>
    <phoneticPr fontId="46"/>
  </si>
  <si>
    <t>次年度更新連絡先</t>
    <rPh sb="0" eb="3">
      <t>ジネンド</t>
    </rPh>
    <rPh sb="3" eb="5">
      <t>コウシン</t>
    </rPh>
    <rPh sb="5" eb="8">
      <t>レンラクサキ</t>
    </rPh>
    <phoneticPr fontId="46"/>
  </si>
  <si>
    <t>　（※なお、恐れ入りますが、銀行振込手数料は御社でご負担下さいますようお願い申し上げます。）</t>
    <rPh sb="40" eb="41">
      <t>ア</t>
    </rPh>
    <phoneticPr fontId="46"/>
  </si>
  <si>
    <t>□注文主と同じ　</t>
    <phoneticPr fontId="46"/>
  </si>
  <si>
    <t>注文主</t>
    <rPh sb="0" eb="3">
      <t>チュウモンヌシ</t>
    </rPh>
    <phoneticPr fontId="46"/>
  </si>
  <si>
    <t>□注文主と同じ　*サポート証書の納品先になります。</t>
    <rPh sb="13" eb="19">
      <t>ショウショノノウヒンサキ</t>
    </rPh>
    <phoneticPr fontId="46"/>
  </si>
  <si>
    <t>〒</t>
    <phoneticPr fontId="46"/>
  </si>
  <si>
    <t xml:space="preserve">注文日 ： </t>
    <phoneticPr fontId="31"/>
  </si>
  <si>
    <t>注文日：</t>
    <rPh sb="0" eb="3">
      <t>チュウモンビ</t>
    </rPh>
    <phoneticPr fontId="29"/>
  </si>
  <si>
    <t>MIRACLE CLUSTERPRO X (64bit）V7</t>
    <phoneticPr fontId="29"/>
  </si>
  <si>
    <t xml:space="preserve">〒106-0032 東京都港区六本木 1 丁目 9 番 10 号 </t>
    <phoneticPr fontId="46"/>
  </si>
  <si>
    <t>アークヒルズ仙石山森タワー 35 階</t>
    <phoneticPr fontId="46"/>
  </si>
  <si>
    <t>ＦＡＸ：03-3505-3160</t>
    <phoneticPr fontId="46"/>
  </si>
  <si>
    <t>三菱UFJ銀行　赤坂見附支店　普通預金口座　０４２８４７９　　　</t>
    <phoneticPr fontId="29"/>
  </si>
  <si>
    <t>□ 注文主と同じ / □技術連絡先と同じ　*次年度更新の連絡に必要です。　</t>
    <rPh sb="12" eb="14">
      <t>ギジュツ</t>
    </rPh>
    <rPh sb="14" eb="16">
      <t>レンラク</t>
    </rPh>
    <rPh sb="16" eb="17">
      <t>サキ</t>
    </rPh>
    <rPh sb="18" eb="19">
      <t>オナ</t>
    </rPh>
    <rPh sb="22" eb="25">
      <t>ジネンド</t>
    </rPh>
    <rPh sb="25" eb="27">
      <t>コウシン</t>
    </rPh>
    <rPh sb="28" eb="30">
      <t>レンラク</t>
    </rPh>
    <rPh sb="31" eb="33">
      <t>ヒツヨウ</t>
    </rPh>
    <phoneticPr fontId="46"/>
  </si>
  <si>
    <t xml:space="preserve"> </t>
    <phoneticPr fontId="46"/>
  </si>
  <si>
    <t>ML02022</t>
    <phoneticPr fontId="29"/>
  </si>
  <si>
    <t>ML02024</t>
    <phoneticPr fontId="29"/>
  </si>
  <si>
    <t>ML02032</t>
    <phoneticPr fontId="46"/>
  </si>
  <si>
    <t>ML02033</t>
    <phoneticPr fontId="46"/>
  </si>
  <si>
    <t>ML02026</t>
    <phoneticPr fontId="29"/>
  </si>
  <si>
    <t>ML02028</t>
    <phoneticPr fontId="29"/>
  </si>
  <si>
    <t>ML02030</t>
    <phoneticPr fontId="46"/>
  </si>
  <si>
    <t>MIRACLE CLUSTERPRO X 　1CPU/1VMサポート</t>
    <phoneticPr fontId="29"/>
  </si>
  <si>
    <t>MIRACLE CLUSTERPRO  X HA 追加オプションサポート</t>
    <phoneticPr fontId="46"/>
  </si>
  <si>
    <t>MIRACLE CLUSTERPRO X V7 オプション製品 （オプション：1ノードライセンス）</t>
    <rPh sb="29" eb="31">
      <t>セイヒン</t>
    </rPh>
    <phoneticPr fontId="29"/>
  </si>
  <si>
    <t>ML02036</t>
    <phoneticPr fontId="29"/>
  </si>
  <si>
    <t>ML02037</t>
    <phoneticPr fontId="29"/>
  </si>
  <si>
    <t>ML02038</t>
    <phoneticPr fontId="29"/>
  </si>
  <si>
    <t>ML02039</t>
    <phoneticPr fontId="29"/>
  </si>
  <si>
    <t>ML02040</t>
    <phoneticPr fontId="29"/>
  </si>
  <si>
    <t>ML02041</t>
    <phoneticPr fontId="29"/>
  </si>
  <si>
    <t>ML02042</t>
    <phoneticPr fontId="29"/>
  </si>
  <si>
    <t>ML02043</t>
    <phoneticPr fontId="29"/>
  </si>
  <si>
    <t>Javaリソース監視オプション X</t>
    <rPh sb="8" eb="10">
      <t>カンシ</t>
    </rPh>
    <phoneticPr fontId="29"/>
  </si>
  <si>
    <t>ML02044</t>
    <phoneticPr fontId="29"/>
  </si>
  <si>
    <t>ML02029</t>
    <phoneticPr fontId="46"/>
  </si>
  <si>
    <t>ML02031</t>
    <phoneticPr fontId="46"/>
  </si>
  <si>
    <t>MIRACLE FailSafe 1CPU追加オプション</t>
    <phoneticPr fontId="46"/>
  </si>
  <si>
    <t>MIRACLE FailSafe 1VM追加オプション</t>
    <phoneticPr fontId="46"/>
  </si>
  <si>
    <t>Asianux Server 7 == MIRACLE LINUX V7 HA　</t>
    <phoneticPr fontId="29"/>
  </si>
  <si>
    <t>Asianux Server 7 == MIRACLE LINUX V7 HA　オプション製品 （オプション：１ノードライセンス）　</t>
    <rPh sb="45" eb="47">
      <t>セイヒン</t>
    </rPh>
    <phoneticPr fontId="29"/>
  </si>
  <si>
    <t>ML02045</t>
    <phoneticPr fontId="29"/>
  </si>
  <si>
    <t>ML02046</t>
    <phoneticPr fontId="29"/>
  </si>
  <si>
    <t>ML02047</t>
    <phoneticPr fontId="29"/>
  </si>
  <si>
    <t>ML02048</t>
    <phoneticPr fontId="29"/>
  </si>
  <si>
    <t>ML02049</t>
    <phoneticPr fontId="29"/>
  </si>
  <si>
    <t>E-Mail：om@cybertrust.co.jp</t>
    <phoneticPr fontId="46"/>
  </si>
  <si>
    <t>P</t>
    <phoneticPr fontId="46"/>
  </si>
  <si>
    <t>ML02062</t>
    <phoneticPr fontId="29"/>
  </si>
  <si>
    <t>MIRACLE CLUSTERPRO X (MIRACLE LINUX 8) 2CPU/2VM 1年SupportPack</t>
    <phoneticPr fontId="29"/>
  </si>
  <si>
    <t>ML02062-3</t>
    <phoneticPr fontId="46"/>
  </si>
  <si>
    <t>MIRACLE CLUSTERPRO X (MIRACLE LINUX 8) 2CPU/2VM 3年SupportPack</t>
    <phoneticPr fontId="46"/>
  </si>
  <si>
    <t>ML02062-5</t>
    <phoneticPr fontId="46"/>
  </si>
  <si>
    <t>MIRACLE CLUSTERPRO X (MIRACLE LINUX 8) 2CPU/2VM 5年SupportPack</t>
    <phoneticPr fontId="46"/>
  </si>
  <si>
    <t>ML02062SR</t>
    <phoneticPr fontId="46"/>
  </si>
  <si>
    <t>更新MIRACLE CLUSTERPRO X (MIRACLE LINUX 8) 2CPU/2VM サポート※1</t>
    <phoneticPr fontId="46"/>
  </si>
  <si>
    <t>ML02067</t>
    <phoneticPr fontId="46"/>
  </si>
  <si>
    <t>MIRACLE CLUSTERPRO X (MIRACLE LINUX 8) 1CPU/1VM追加1年SupportPack</t>
    <phoneticPr fontId="46"/>
  </si>
  <si>
    <t>ML02067-3</t>
    <phoneticPr fontId="46"/>
  </si>
  <si>
    <t>MIRACLE CLUSTERPRO X (MIRACLE LINUX 8) 1CPU/1VM追加3年SupportPack</t>
    <phoneticPr fontId="46"/>
  </si>
  <si>
    <t>ML02067-5</t>
    <phoneticPr fontId="46"/>
  </si>
  <si>
    <t>MIRACLE CLUSTERPRO X (MIRACLE LINUX 8) 1CPU/1VM追加5年SupportPack</t>
    <phoneticPr fontId="46"/>
  </si>
  <si>
    <t>ML02067SR</t>
    <phoneticPr fontId="29"/>
  </si>
  <si>
    <t>更新MIRACLE CLUSTERPRO X (MIRACLE LINUX 8) 1CPU/1VM追加1年サポート※1</t>
    <phoneticPr fontId="29"/>
  </si>
  <si>
    <t>MIRACLE CLUSTERPRO X  オプション製品 （オプション：1ノードライセンス）</t>
    <rPh sb="27" eb="29">
      <t>セイヒン</t>
    </rPh>
    <phoneticPr fontId="29"/>
  </si>
  <si>
    <t>ML02079</t>
    <phoneticPr fontId="29"/>
  </si>
  <si>
    <t>MIRACLE CLUSTERPRO X Replicator 1年SupportPack</t>
    <phoneticPr fontId="29"/>
  </si>
  <si>
    <t>ML02079-3</t>
    <phoneticPr fontId="29"/>
  </si>
  <si>
    <t>MIRACLE CLUSTERPRO X Replicator 3年SupportPack</t>
    <phoneticPr fontId="29"/>
  </si>
  <si>
    <t>ML02079-5</t>
    <phoneticPr fontId="29"/>
  </si>
  <si>
    <t>MIRACLE CLUSTERPRO X Replicator 5年SupportPack</t>
    <phoneticPr fontId="29"/>
  </si>
  <si>
    <t>ML02079SR</t>
    <phoneticPr fontId="29"/>
  </si>
  <si>
    <t>更新MIRACLE CLUSTERPRO X Replicator サポート※1</t>
    <phoneticPr fontId="29"/>
  </si>
  <si>
    <t>ML02080</t>
    <phoneticPr fontId="29"/>
  </si>
  <si>
    <t>MIRACLE CLUSTERPRO X Alert Service 1年SupportPack</t>
    <phoneticPr fontId="29"/>
  </si>
  <si>
    <t>ML02080-3</t>
    <phoneticPr fontId="29"/>
  </si>
  <si>
    <t>MIRACLE CLUSTERPRO X Alert Service 3年SupportPack</t>
    <phoneticPr fontId="29"/>
  </si>
  <si>
    <t>ML02080-5</t>
    <phoneticPr fontId="29"/>
  </si>
  <si>
    <t>MIRACLE CLUSTERPRO X Alert Service 5年SupportPack</t>
    <phoneticPr fontId="29"/>
  </si>
  <si>
    <t>ML02080SR</t>
    <phoneticPr fontId="29"/>
  </si>
  <si>
    <t>更新MIRACLE CLUSTERPRO X Alert Service サポート※1</t>
    <phoneticPr fontId="29"/>
  </si>
  <si>
    <t>ML02081</t>
    <phoneticPr fontId="29"/>
  </si>
  <si>
    <t>MIRACLE CLUSTERPRO X Database Agent 1年SupportPack</t>
    <phoneticPr fontId="29"/>
  </si>
  <si>
    <t>ML02081-3</t>
    <phoneticPr fontId="29"/>
  </si>
  <si>
    <t>MIRACLE CLUSTERPRO X Database Agent 3年SupportPack</t>
    <phoneticPr fontId="29"/>
  </si>
  <si>
    <t>ML02081-5</t>
    <phoneticPr fontId="29"/>
  </si>
  <si>
    <t>MIRACLE CLUSTERPRO X Database Agent 5年SupportPack</t>
    <phoneticPr fontId="29"/>
  </si>
  <si>
    <t>ML02081SR</t>
    <phoneticPr fontId="29"/>
  </si>
  <si>
    <t>更新MIRACLE CLUSTERPRO X Database Agent サポート※1</t>
    <phoneticPr fontId="29"/>
  </si>
  <si>
    <t>ML02082</t>
    <phoneticPr fontId="29"/>
  </si>
  <si>
    <t>MIRACLE CLUSTERPRO X Internet Server Agent 1年SupportPack</t>
    <phoneticPr fontId="29"/>
  </si>
  <si>
    <t>ML02082-3</t>
    <phoneticPr fontId="29"/>
  </si>
  <si>
    <t>MIRACLE CLUSTERPRO X Internet Server Agent 3年SupportPack</t>
    <phoneticPr fontId="29"/>
  </si>
  <si>
    <t>ML02082-5</t>
    <phoneticPr fontId="29"/>
  </si>
  <si>
    <t>MIRACLE CLUSTERPRO X Internet Server Agent 5年SupportPack</t>
    <phoneticPr fontId="29"/>
  </si>
  <si>
    <t>ML02082SR</t>
    <phoneticPr fontId="29"/>
  </si>
  <si>
    <t>更新MIRACLE CLUSTERPRO X Internet Server Agent サポート※1</t>
    <phoneticPr fontId="29"/>
  </si>
  <si>
    <t>ML02083</t>
    <phoneticPr fontId="29"/>
  </si>
  <si>
    <t>MIRACLE CLUSTERPRO X File Server Agent 1年SupportPack</t>
    <phoneticPr fontId="29"/>
  </si>
  <si>
    <t>ML02083-3</t>
    <phoneticPr fontId="29"/>
  </si>
  <si>
    <t>MIRACLE CLUSTERPRO X File Server Agent 3年SupportPack</t>
    <phoneticPr fontId="29"/>
  </si>
  <si>
    <t>ML02083-5</t>
    <phoneticPr fontId="29"/>
  </si>
  <si>
    <t>MIRACLE CLUSTERPRO X File Server Agent 5年SupportPack</t>
    <phoneticPr fontId="29"/>
  </si>
  <si>
    <t>ML02083SR</t>
    <phoneticPr fontId="29"/>
  </si>
  <si>
    <t>更新MIRACLE CLUSTERPRO X File Server Agent サポート※1</t>
    <phoneticPr fontId="29"/>
  </si>
  <si>
    <t>ML02084</t>
    <phoneticPr fontId="29"/>
  </si>
  <si>
    <t>MIRACLE CLUSTERPRO X Replicator DR 1年SupportPack</t>
    <phoneticPr fontId="29"/>
  </si>
  <si>
    <t>ML02084-3</t>
    <phoneticPr fontId="29"/>
  </si>
  <si>
    <t>MIRACLE CLUSTERPRO X Replicator DR 3年SupportPack</t>
    <phoneticPr fontId="29"/>
  </si>
  <si>
    <t>ML02084-5</t>
    <phoneticPr fontId="29"/>
  </si>
  <si>
    <t>MIRACLE CLUSTERPRO X Replicator DR 5年SupportPack</t>
    <phoneticPr fontId="29"/>
  </si>
  <si>
    <t>ML02084SR</t>
    <phoneticPr fontId="46"/>
  </si>
  <si>
    <t>更新MIRACLE CLUSTERPRO X Replicator DR 1年 サポート※1</t>
    <phoneticPr fontId="46"/>
  </si>
  <si>
    <t>SupportPack合計</t>
    <phoneticPr fontId="29"/>
  </si>
  <si>
    <t xml:space="preserve"> 次年度保守合計</t>
    <rPh sb="1" eb="4">
      <t>ジネンド</t>
    </rPh>
    <rPh sb="4" eb="6">
      <t>ホシュ</t>
    </rPh>
    <phoneticPr fontId="29"/>
  </si>
  <si>
    <t>ML02072</t>
    <phoneticPr fontId="46"/>
  </si>
  <si>
    <t>MIRACLE LINUX 8 HA [1CPU/1VM] 1年SupportPack</t>
    <phoneticPr fontId="46"/>
  </si>
  <si>
    <t>ML02072-3</t>
    <phoneticPr fontId="46"/>
  </si>
  <si>
    <t>MIRACLE LINUX 8 HA [1CPU/1VM] 3年SupportPack</t>
    <phoneticPr fontId="46"/>
  </si>
  <si>
    <t>ML02072-5</t>
    <phoneticPr fontId="46"/>
  </si>
  <si>
    <t>MIRACLE LINUX 8 HA [1CPU/1VM] 5年SupportPack</t>
    <phoneticPr fontId="46"/>
  </si>
  <si>
    <t>ML02072SR</t>
    <phoneticPr fontId="46"/>
  </si>
  <si>
    <t>更新MIRACLE LINUX 8 HA [1CPU/1VM] Support ※1</t>
    <phoneticPr fontId="46"/>
  </si>
  <si>
    <t>ML02085</t>
    <phoneticPr fontId="46"/>
  </si>
  <si>
    <t>MIRACLE FailSafe [1CPU/1VM]追加Option 1年SupportPack</t>
    <phoneticPr fontId="46"/>
  </si>
  <si>
    <t>ML02085-3</t>
    <phoneticPr fontId="46"/>
  </si>
  <si>
    <t>MIRACLE FailSafe [1CPU/1VM]追加Option 3年SupportPack</t>
    <phoneticPr fontId="46"/>
  </si>
  <si>
    <t>ML02085-5</t>
    <phoneticPr fontId="46"/>
  </si>
  <si>
    <t>MIRACLE FailSafe [1CPU/1VM]追加Option 5年SupportPack</t>
    <phoneticPr fontId="46"/>
  </si>
  <si>
    <t>ML02085SR</t>
    <phoneticPr fontId="46"/>
  </si>
  <si>
    <t>更新MIRACLE FailSafe [1CPU/1VM]追加Option サポート ※1</t>
    <phoneticPr fontId="46"/>
  </si>
  <si>
    <t>ML02086</t>
    <phoneticPr fontId="46"/>
  </si>
  <si>
    <t>Add-on DB Monitor Option 1年SupportPack</t>
    <phoneticPr fontId="46"/>
  </si>
  <si>
    <t>ML02086-3</t>
    <phoneticPr fontId="46"/>
  </si>
  <si>
    <t>Add-on DB Monitor Option 3年SupportPack</t>
    <phoneticPr fontId="46"/>
  </si>
  <si>
    <t>ML02086-5</t>
    <phoneticPr fontId="46"/>
  </si>
  <si>
    <t>Add-on DB Monitor Option 5年SupportPack</t>
    <phoneticPr fontId="46"/>
  </si>
  <si>
    <t>ML02086SR</t>
    <phoneticPr fontId="29"/>
  </si>
  <si>
    <t>更新Add-on DB Monitor Option サポート ※1</t>
    <phoneticPr fontId="29"/>
  </si>
  <si>
    <t>ML02087</t>
    <phoneticPr fontId="29"/>
  </si>
  <si>
    <t>Add-on Web/Mail Monitor Option 1年SupportPack</t>
    <phoneticPr fontId="29"/>
  </si>
  <si>
    <t>ML02087-3</t>
    <phoneticPr fontId="29"/>
  </si>
  <si>
    <t>Add-on Web/Mail Monitor Option 3年SupportPack</t>
    <phoneticPr fontId="29"/>
  </si>
  <si>
    <t>ML02087-5</t>
    <phoneticPr fontId="29"/>
  </si>
  <si>
    <t>Add-on Web/Mail Monitor Option 5年SupportPack</t>
    <phoneticPr fontId="29"/>
  </si>
  <si>
    <t>ML02087SR</t>
    <phoneticPr fontId="29"/>
  </si>
  <si>
    <t>更新Add-on Web/Mail Monitor Option サポート ※1</t>
    <phoneticPr fontId="29"/>
  </si>
  <si>
    <t>ML02088</t>
    <phoneticPr fontId="29"/>
  </si>
  <si>
    <t>Add-on Samba Monitor Option 1年SupportPack</t>
    <phoneticPr fontId="29"/>
  </si>
  <si>
    <t>ML02088-3</t>
    <phoneticPr fontId="29"/>
  </si>
  <si>
    <t>Add-on Samba Monitor Option 3年SupportPack</t>
    <phoneticPr fontId="29"/>
  </si>
  <si>
    <t>ML02088-5</t>
    <phoneticPr fontId="29"/>
  </si>
  <si>
    <t>Add-on Samba Monitor Option 5年SupportPack</t>
    <phoneticPr fontId="29"/>
  </si>
  <si>
    <t>ML02088SR</t>
    <phoneticPr fontId="29"/>
  </si>
  <si>
    <t>更新Add-on Samba Monitor Option 1年サポート ※1</t>
    <phoneticPr fontId="29"/>
  </si>
  <si>
    <t>ML02089</t>
    <phoneticPr fontId="29"/>
  </si>
  <si>
    <t>Add-on Alert Service Option 1年SupportPack</t>
    <phoneticPr fontId="29"/>
  </si>
  <si>
    <t>ML02089-3</t>
    <phoneticPr fontId="29"/>
  </si>
  <si>
    <t>Add-on Alert Service Option 3年SupportPack</t>
    <phoneticPr fontId="29"/>
  </si>
  <si>
    <t>ML02089-5</t>
    <phoneticPr fontId="29"/>
  </si>
  <si>
    <t>Add-on Alert Service Option 5年SupportPack</t>
    <phoneticPr fontId="29"/>
  </si>
  <si>
    <t>ML02089SR</t>
    <phoneticPr fontId="29"/>
  </si>
  <si>
    <t>更新Add-on Alert Service Option 1年サポート ※1</t>
    <phoneticPr fontId="29"/>
  </si>
  <si>
    <t>MIRACLE LINUX 8 HA / MIRACLE FailSafe 製品 注文書明細書</t>
    <rPh sb="46" eb="47">
      <t>ショ</t>
    </rPh>
    <phoneticPr fontId="46"/>
  </si>
  <si>
    <t>ｻﾎﾟｰﾄ</t>
    <phoneticPr fontId="46"/>
  </si>
  <si>
    <t>Asianux Server 7 == MIRACLE LINUX V7 HA　年間サポート　</t>
    <rPh sb="40" eb="42">
      <t>ネンカン</t>
    </rPh>
    <phoneticPr fontId="29"/>
  </si>
  <si>
    <t>サポート</t>
    <phoneticPr fontId="46"/>
  </si>
  <si>
    <t>◆サポート開始月は、MLV7シリーズ3ヵ月以内　ML8シリーズは1カ月以内でお願いします。</t>
    <rPh sb="5" eb="7">
      <t>カイシ</t>
    </rPh>
    <rPh sb="7" eb="8">
      <t>ツキ</t>
    </rPh>
    <rPh sb="20" eb="21">
      <t>ゲツ</t>
    </rPh>
    <rPh sb="21" eb="23">
      <t>イナイ</t>
    </rPh>
    <rPh sb="34" eb="35">
      <t>ゲツ</t>
    </rPh>
    <rPh sb="35" eb="37">
      <t>イナイ</t>
    </rPh>
    <rPh sb="39" eb="40">
      <t>ネガ</t>
    </rPh>
    <phoneticPr fontId="29"/>
  </si>
  <si>
    <t>MIRACLE CLUSTERPRO X は MIRACLE LINUX と CLUSTERPRO X のライセンスおよびサポートをバンドルして提供します。
※1　次年度以降のサポート更新用製品です。</t>
    <phoneticPr fontId="46"/>
  </si>
  <si>
    <t>MIRACLE LINUX 8 HAはMIRACLE FailSafe と MIRACLE LINUXのライセンスおよびサポートをバンドルして提供します。
※1　次年度以降のサポート更新用製品です。</t>
    <phoneticPr fontId="46"/>
  </si>
  <si>
    <t>MIRACLE LINUX 8 HA</t>
    <phoneticPr fontId="29"/>
  </si>
  <si>
    <t>MIRACLE LINUX 8 HA オプション製品 （オプション：1ノードライセンス）</t>
    <rPh sb="24" eb="26">
      <t>セイヒン</t>
    </rPh>
    <phoneticPr fontId="29"/>
  </si>
  <si>
    <t>サイバートラスト株式会社 　経営管理統括 経営企画本部 業務部　宛</t>
    <rPh sb="14" eb="20">
      <t>ケイエイカンリトウカツ</t>
    </rPh>
    <phoneticPr fontId="46"/>
  </si>
  <si>
    <t>MIRACLE CLUSTERPRO X  (MIRACLE LINUX 8)</t>
    <phoneticPr fontId="29"/>
  </si>
  <si>
    <t>ＴＥＬ：03-6234-3812</t>
    <phoneticPr fontId="46"/>
  </si>
  <si>
    <t>「MIRACLE LINUX」（Linuxオペレーティングシステムに限る）のサポートの利用と関連文書の使用に関しては、「MIRACLE LINUX サポート・サービス契約条項」をすべてお読みいただいた上、全条項について包括的にご同意いただく必要があり、お客様と合意のうえサイバートラスト株式会社により書面に署名されない限り、「MIRACLE LINUXサポート・サービス契約条項」の修正や変更は拘束力を持たないものとします。別紙提供の（もしくは、サイバートラスト株式会社のWebページ掲載https://www.cybertrust.co.jp/linux-oss/support-agreement/）「MIRACLE LINUX サポート・サービス契約条項」をすべてお読みいただいた上、包括的にご同意いただける方のみ、下欄にチェックをして必要事項を記入し、ご注文ください。</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</si>
</sst>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42" formatCode="_ &quot;¥&quot;* #,##0_ ;_ &quot;¥&quot;* \-#,##0_ ;_ &quot;¥&quot;* &quot;-&quot;_ ;_ @_ "/>
    <numFmt numFmtId="176" formatCode="&quot;¥&quot;#,##0_);[Red]\(&quot;¥&quot;#,##0\)"/>
    <numFmt numFmtId="177" formatCode="&quot;¥&quot;#,##0;[Red]&quot;¥&quot;#,##0"/>
    <numFmt numFmtId="178" formatCode="0_);[Red]\(0\)"/>
    <numFmt numFmtId="179" formatCode="#,##0;\-#,##0;&quot;-&quot;"/>
    <numFmt numFmtId="180" formatCode="&quot;$&quot;0,000"/>
    <numFmt numFmtId="181" formatCode="yyyy/mm/dd"/>
    <numFmt numFmtId="182" formatCode="0_ "/>
    <numFmt numFmtId="183" formatCode="0;[Red]0"/>
    <numFmt numFmtId="184" formatCode="@\ &quot;月&quot;"/>
    <numFmt numFmtId="185" formatCode="@\ &quot;年&quot;"/>
    <numFmt numFmtId="186" formatCode="@\ \ \ &quot;様&quot;"/>
  </numFmts>
  <fonts count="66">
    <font>
      <sz val="10"/>
      <name val="ＭＳ 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1"/>
      <name val="明朝"/>
      <family val="1"/>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b/>
      <sz val="11"/>
      <name val="ＭＳ 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b/>
      <u/>
      <sz val="20"/>
      <name val="ＭＳ Ｐゴシック"/>
      <family val="3"/>
      <charset val="128"/>
    </font>
    <font>
      <sz val="20"/>
      <name val="ＭＳ Ｐゴシック"/>
      <family val="3"/>
      <charset val="128"/>
    </font>
    <font>
      <b/>
      <sz val="14"/>
      <name val="ＭＳ Ｐゴシック"/>
      <family val="3"/>
      <charset val="128"/>
    </font>
    <font>
      <sz val="22"/>
      <name val="ＭＳ Ｐゴシック"/>
      <family val="3"/>
      <charset val="128"/>
    </font>
    <font>
      <u/>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b/>
      <sz val="6"/>
      <name val="ＭＳ Ｐゴシック"/>
      <family val="3"/>
      <charset val="128"/>
    </font>
    <font>
      <sz val="6"/>
      <name val="ＭＳ Ｐゴシック"/>
      <family val="3"/>
      <charset val="128"/>
    </font>
    <font>
      <b/>
      <sz val="9"/>
      <color indexed="10"/>
      <name val="ＭＳ Ｐゴシック"/>
      <family val="3"/>
      <charset val="128"/>
    </font>
    <font>
      <b/>
      <sz val="16"/>
      <name val="ＭＳ Ｐゴシック"/>
      <family val="3"/>
      <charset val="128"/>
    </font>
    <font>
      <sz val="6"/>
      <name val="ＭＳ ゴシック"/>
      <family val="3"/>
      <charset val="128"/>
    </font>
    <font>
      <b/>
      <sz val="12"/>
      <name val="ＭＳ Ｐゴシック"/>
      <family val="3"/>
      <charset val="128"/>
    </font>
    <font>
      <b/>
      <sz val="13"/>
      <color indexed="12"/>
      <name val="ＭＳ Ｐゴシック"/>
      <family val="3"/>
      <charset val="128"/>
    </font>
    <font>
      <sz val="13"/>
      <name val="ＭＳ Ｐゴシック"/>
      <family val="3"/>
      <charset val="128"/>
    </font>
    <font>
      <b/>
      <sz val="13"/>
      <name val="ＭＳ Ｐゴシック"/>
      <family val="3"/>
      <charset val="128"/>
    </font>
    <font>
      <sz val="10"/>
      <color indexed="10"/>
      <name val="ＭＳ Ｐゴシック"/>
      <family val="3"/>
      <charset val="128"/>
    </font>
    <font>
      <sz val="12"/>
      <color indexed="10"/>
      <name val="ＭＳ Ｐゴシック"/>
      <family val="3"/>
      <charset val="128"/>
    </font>
    <font>
      <sz val="9"/>
      <color indexed="8"/>
      <name val="ＭＳ Ｐゴシック"/>
      <family val="3"/>
      <charset val="128"/>
    </font>
    <font>
      <sz val="14"/>
      <color indexed="10"/>
      <name val="ＭＳ Ｐゴシック"/>
      <family val="3"/>
      <charset val="128"/>
    </font>
    <font>
      <b/>
      <sz val="15"/>
      <name val="ＭＳ Ｐゴシック"/>
      <family val="3"/>
      <charset val="128"/>
    </font>
    <font>
      <sz val="13"/>
      <color indexed="10"/>
      <name val="ＭＳ Ｐゴシック"/>
      <family val="3"/>
      <charset val="128"/>
    </font>
    <font>
      <sz val="11"/>
      <name val="ＭＳ Ｐゴシック"/>
      <family val="3"/>
      <charset val="128"/>
    </font>
    <font>
      <sz val="13"/>
      <color indexed="10"/>
      <name val="ＭＳ Ｐゴシック"/>
      <family val="3"/>
      <charset val="128"/>
    </font>
    <font>
      <b/>
      <sz val="11"/>
      <name val="ＭＳ Ｐゴシック"/>
      <family val="3"/>
      <charset val="128"/>
    </font>
    <font>
      <b/>
      <sz val="9"/>
      <color rgb="FFFF0000"/>
      <name val="ＭＳ Ｐゴシック"/>
      <family val="3"/>
      <charset val="128"/>
    </font>
    <font>
      <sz val="6"/>
      <color rgb="FFFF0000"/>
      <name val="ＭＳ Ｐゴシック"/>
      <family val="3"/>
      <charset val="128"/>
    </font>
    <font>
      <b/>
      <sz val="13"/>
      <color rgb="FF3333FF"/>
      <name val="ＭＳ Ｐゴシック"/>
      <family val="3"/>
      <charset val="128"/>
    </font>
    <font>
      <b/>
      <sz val="13"/>
      <color rgb="FF0000FF"/>
      <name val="ＭＳ Ｐゴシック"/>
      <family val="3"/>
      <charset val="128"/>
    </font>
    <font>
      <sz val="12"/>
      <color rgb="FFFF0000"/>
      <name val="ＭＳ Ｐゴシック"/>
      <family val="3"/>
      <charset val="128"/>
    </font>
    <font>
      <sz val="12"/>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s>
  <borders count="1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3"/>
      </left>
      <right/>
      <top style="medium">
        <color indexed="63"/>
      </top>
      <bottom style="thin">
        <color indexed="63"/>
      </bottom>
      <diagonal/>
    </border>
    <border>
      <left style="medium">
        <color indexed="63"/>
      </left>
      <right/>
      <top/>
      <bottom style="thin">
        <color indexed="63"/>
      </bottom>
      <diagonal/>
    </border>
    <border>
      <left/>
      <right style="medium">
        <color indexed="63"/>
      </right>
      <top style="thin">
        <color indexed="63"/>
      </top>
      <bottom style="thin">
        <color indexed="63"/>
      </bottom>
      <diagonal/>
    </border>
    <border>
      <left style="medium">
        <color indexed="63"/>
      </left>
      <right/>
      <top/>
      <bottom style="medium">
        <color indexed="63"/>
      </bottom>
      <diagonal/>
    </border>
    <border>
      <left style="thin">
        <color indexed="63"/>
      </left>
      <right style="medium">
        <color indexed="63"/>
      </right>
      <top style="thin">
        <color indexed="63"/>
      </top>
      <bottom style="thin">
        <color indexed="63"/>
      </bottom>
      <diagonal/>
    </border>
    <border>
      <left style="medium">
        <color indexed="63"/>
      </left>
      <right/>
      <top style="thin">
        <color indexed="63"/>
      </top>
      <bottom style="thin">
        <color indexed="63"/>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medium">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style="thin">
        <color indexed="63"/>
      </left>
      <right/>
      <top style="medium">
        <color indexed="63"/>
      </top>
      <bottom style="thin">
        <color indexed="63"/>
      </bottom>
      <diagonal/>
    </border>
    <border>
      <left/>
      <right/>
      <top style="medium">
        <color indexed="63"/>
      </top>
      <bottom style="thin">
        <color indexed="63"/>
      </bottom>
      <diagonal/>
    </border>
    <border>
      <left/>
      <right style="medium">
        <color indexed="63"/>
      </right>
      <top style="medium">
        <color indexed="63"/>
      </top>
      <bottom style="thin">
        <color indexed="63"/>
      </bottom>
      <diagonal/>
    </border>
    <border>
      <left style="thin">
        <color indexed="63"/>
      </left>
      <right/>
      <top/>
      <bottom style="thin">
        <color indexed="63"/>
      </bottom>
      <diagonal/>
    </border>
    <border>
      <left style="thin">
        <color indexed="63"/>
      </left>
      <right style="medium">
        <color indexed="63"/>
      </right>
      <top/>
      <bottom style="medium">
        <color indexed="63"/>
      </bottom>
      <diagonal/>
    </border>
    <border>
      <left style="medium">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top/>
      <bottom style="medium">
        <color indexed="63"/>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5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9"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180" fontId="6" fillId="0" borderId="0"/>
    <xf numFmtId="0" fontId="7" fillId="0" borderId="0"/>
    <xf numFmtId="4" fontId="4" fillId="0" borderId="0">
      <alignment horizontal="right"/>
    </xf>
    <xf numFmtId="4" fontId="8" fillId="0" borderId="0">
      <alignment horizontal="right"/>
    </xf>
    <xf numFmtId="0" fontId="9" fillId="0" borderId="0">
      <alignment horizontal="left"/>
    </xf>
    <xf numFmtId="0" fontId="10" fillId="0" borderId="0"/>
    <xf numFmtId="0" fontId="11"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3" applyNumberFormat="0" applyAlignment="0" applyProtection="0">
      <alignment vertical="center"/>
    </xf>
    <xf numFmtId="0" fontId="14" fillId="21" borderId="0" applyNumberFormat="0" applyBorder="0" applyAlignment="0" applyProtection="0">
      <alignment vertical="center"/>
    </xf>
    <xf numFmtId="0" fontId="15" fillId="22" borderId="4" applyNumberFormat="0" applyFont="0" applyAlignment="0" applyProtection="0">
      <alignment vertical="center"/>
    </xf>
    <xf numFmtId="0" fontId="16" fillId="0" borderId="5" applyNumberFormat="0" applyFill="0" applyAlignment="0" applyProtection="0">
      <alignment vertical="center"/>
    </xf>
    <xf numFmtId="0" fontId="17" fillId="3" borderId="0" applyNumberFormat="0" applyBorder="0" applyAlignment="0" applyProtection="0">
      <alignment vertical="center"/>
    </xf>
    <xf numFmtId="0" fontId="18" fillId="23" borderId="6"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23" borderId="11" applyNumberFormat="0" applyAlignment="0" applyProtection="0">
      <alignment vertical="center"/>
    </xf>
    <xf numFmtId="0" fontId="25" fillId="0" borderId="0" applyNumberFormat="0" applyFill="0" applyBorder="0" applyAlignment="0" applyProtection="0">
      <alignment vertical="center"/>
    </xf>
    <xf numFmtId="6" fontId="15" fillId="0" borderId="0" applyFont="0" applyFill="0" applyBorder="0" applyAlignment="0" applyProtection="0"/>
    <xf numFmtId="0" fontId="26" fillId="7" borderId="6" applyNumberFormat="0" applyAlignment="0" applyProtection="0">
      <alignment vertical="center"/>
    </xf>
    <xf numFmtId="0" fontId="15" fillId="0" borderId="0"/>
    <xf numFmtId="0" fontId="27" fillId="0" borderId="0"/>
    <xf numFmtId="0" fontId="15" fillId="0" borderId="0"/>
    <xf numFmtId="0" fontId="28" fillId="4" borderId="0" applyNumberFormat="0" applyBorder="0" applyAlignment="0" applyProtection="0">
      <alignment vertical="center"/>
    </xf>
  </cellStyleXfs>
  <cellXfs count="451">
    <xf numFmtId="0" fontId="0" fillId="0" borderId="0" xfId="0"/>
    <xf numFmtId="0" fontId="30" fillId="0" borderId="0" xfId="56" applyFont="1"/>
    <xf numFmtId="0" fontId="31" fillId="0" borderId="0" xfId="56" applyFont="1" applyAlignment="1">
      <alignment horizontal="right"/>
    </xf>
    <xf numFmtId="0" fontId="30" fillId="0" borderId="0" xfId="56" applyFont="1" applyAlignment="1">
      <alignment vertical="top"/>
    </xf>
    <xf numFmtId="0" fontId="30" fillId="0" borderId="0" xfId="56" applyFont="1" applyAlignment="1">
      <alignment horizontal="center"/>
    </xf>
    <xf numFmtId="0" fontId="32" fillId="0" borderId="0" xfId="56" applyFont="1"/>
    <xf numFmtId="0" fontId="31" fillId="0" borderId="0" xfId="56" applyFont="1"/>
    <xf numFmtId="0" fontId="30" fillId="0" borderId="0" xfId="56" applyFont="1" applyBorder="1"/>
    <xf numFmtId="0" fontId="31" fillId="0" borderId="0" xfId="56" applyFont="1" applyAlignment="1">
      <alignment horizontal="centerContinuous" vertical="top"/>
    </xf>
    <xf numFmtId="0" fontId="30" fillId="0" borderId="0" xfId="56" applyFont="1" applyAlignment="1">
      <alignment horizontal="centerContinuous"/>
    </xf>
    <xf numFmtId="0" fontId="35" fillId="0" borderId="0" xfId="56" applyFont="1"/>
    <xf numFmtId="0" fontId="36" fillId="0" borderId="0" xfId="56" applyFont="1" applyAlignment="1">
      <alignment horizontal="centerContinuous"/>
    </xf>
    <xf numFmtId="0" fontId="37" fillId="0" borderId="0" xfId="56" applyFont="1" applyAlignment="1">
      <alignment horizontal="centerContinuous"/>
    </xf>
    <xf numFmtId="0" fontId="38" fillId="0" borderId="0" xfId="56" applyFont="1" applyAlignment="1">
      <alignment horizontal="center"/>
    </xf>
    <xf numFmtId="0" fontId="30" fillId="0" borderId="0" xfId="56" applyFont="1" applyAlignment="1">
      <alignment horizontal="right"/>
    </xf>
    <xf numFmtId="0" fontId="40" fillId="0" borderId="0" xfId="56" applyFont="1" applyAlignment="1">
      <alignment horizontal="left"/>
    </xf>
    <xf numFmtId="0" fontId="39" fillId="0" borderId="0" xfId="56" applyFont="1" applyBorder="1" applyAlignment="1">
      <alignment horizontal="right"/>
    </xf>
    <xf numFmtId="0" fontId="30" fillId="0" borderId="0" xfId="56" applyFont="1" applyBorder="1" applyAlignment="1"/>
    <xf numFmtId="0" fontId="30" fillId="0" borderId="0" xfId="0" applyFont="1" applyBorder="1"/>
    <xf numFmtId="0" fontId="30" fillId="0" borderId="0" xfId="56" applyFont="1" applyBorder="1" applyAlignment="1">
      <alignment horizontal="right"/>
    </xf>
    <xf numFmtId="0" fontId="42" fillId="0" borderId="0" xfId="0" applyFont="1" applyFill="1" applyAlignment="1">
      <alignment vertical="top"/>
    </xf>
    <xf numFmtId="0" fontId="43" fillId="0" borderId="0" xfId="56" applyFont="1"/>
    <xf numFmtId="0" fontId="27" fillId="0" borderId="0" xfId="56" applyFont="1" applyBorder="1" applyAlignment="1">
      <alignment horizontal="center"/>
    </xf>
    <xf numFmtId="0" fontId="31" fillId="0" borderId="0" xfId="55" applyFont="1"/>
    <xf numFmtId="0" fontId="27" fillId="0" borderId="0" xfId="55" applyFont="1"/>
    <xf numFmtId="0" fontId="44" fillId="0" borderId="0" xfId="55" applyFont="1"/>
    <xf numFmtId="183" fontId="27" fillId="0" borderId="0" xfId="0" applyNumberFormat="1" applyFont="1" applyAlignment="1">
      <alignment horizontal="center"/>
    </xf>
    <xf numFmtId="0" fontId="45" fillId="24" borderId="0" xfId="0" applyFont="1" applyFill="1" applyAlignment="1"/>
    <xf numFmtId="0" fontId="30" fillId="24" borderId="0" xfId="0" applyFont="1" applyFill="1"/>
    <xf numFmtId="0" fontId="30" fillId="0" borderId="0" xfId="0" applyFont="1"/>
    <xf numFmtId="181" fontId="30" fillId="0" borderId="0" xfId="0" applyNumberFormat="1" applyFont="1"/>
    <xf numFmtId="0" fontId="27" fillId="0" borderId="0" xfId="0" applyFont="1" applyProtection="1">
      <protection locked="0"/>
    </xf>
    <xf numFmtId="0" fontId="27" fillId="0" borderId="0" xfId="0" applyFont="1" applyBorder="1" applyAlignment="1">
      <alignment horizontal="left"/>
    </xf>
    <xf numFmtId="0" fontId="27" fillId="0" borderId="12" xfId="0" applyFont="1" applyBorder="1" applyAlignment="1">
      <alignment horizontal="left"/>
    </xf>
    <xf numFmtId="0" fontId="30" fillId="0" borderId="0" xfId="0" applyFont="1" applyBorder="1" applyAlignment="1">
      <alignment horizontal="center"/>
    </xf>
    <xf numFmtId="0" fontId="30" fillId="0" borderId="0" xfId="0" applyFont="1" applyAlignment="1">
      <alignment horizontal="center"/>
    </xf>
    <xf numFmtId="0" fontId="40" fillId="0" borderId="0" xfId="0" applyFont="1" applyAlignment="1">
      <alignment horizontal="centerContinuous" vertical="top"/>
    </xf>
    <xf numFmtId="183" fontId="27" fillId="0" borderId="13" xfId="0" applyNumberFormat="1"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181" fontId="30" fillId="0" borderId="17" xfId="0" applyNumberFormat="1" applyFont="1" applyFill="1" applyBorder="1" applyAlignment="1">
      <alignment horizontal="center" vertical="center"/>
    </xf>
    <xf numFmtId="181" fontId="30" fillId="0" borderId="18" xfId="0" applyNumberFormat="1" applyFont="1" applyFill="1" applyBorder="1" applyAlignment="1">
      <alignment horizontal="center" vertical="center"/>
    </xf>
    <xf numFmtId="0" fontId="27" fillId="0" borderId="19" xfId="0" applyFont="1" applyFill="1" applyBorder="1" applyAlignment="1">
      <alignment vertical="center"/>
    </xf>
    <xf numFmtId="0" fontId="30" fillId="0" borderId="20" xfId="0" applyFont="1" applyFill="1" applyBorder="1" applyAlignment="1">
      <alignment horizontal="center" vertical="center" wrapText="1"/>
    </xf>
    <xf numFmtId="177" fontId="41" fillId="0" borderId="21" xfId="0" applyNumberFormat="1" applyFont="1" applyFill="1" applyBorder="1" applyAlignment="1">
      <alignment vertical="center"/>
    </xf>
    <xf numFmtId="178" fontId="30" fillId="0" borderId="21" xfId="0" applyNumberFormat="1" applyFont="1" applyFill="1" applyBorder="1" applyAlignment="1" applyProtection="1">
      <alignment horizontal="center" vertical="center"/>
      <protection locked="0"/>
    </xf>
    <xf numFmtId="178" fontId="30" fillId="0" borderId="21" xfId="0" applyNumberFormat="1" applyFont="1" applyFill="1" applyBorder="1" applyAlignment="1">
      <alignment horizontal="center" vertical="center"/>
    </xf>
    <xf numFmtId="176" fontId="41" fillId="0" borderId="22" xfId="0" applyNumberFormat="1" applyFont="1" applyFill="1" applyBorder="1" applyAlignment="1">
      <alignment vertical="center"/>
    </xf>
    <xf numFmtId="181" fontId="30" fillId="0" borderId="22" xfId="0" applyNumberFormat="1" applyFont="1" applyFill="1" applyBorder="1" applyProtection="1">
      <protection locked="0"/>
    </xf>
    <xf numFmtId="0" fontId="30" fillId="0" borderId="0" xfId="0" applyFont="1" applyFill="1"/>
    <xf numFmtId="0" fontId="27" fillId="0" borderId="23" xfId="0" applyFont="1" applyFill="1" applyBorder="1" applyAlignment="1">
      <alignment vertical="center"/>
    </xf>
    <xf numFmtId="0" fontId="30" fillId="0" borderId="24" xfId="0" applyFont="1" applyFill="1" applyBorder="1" applyAlignment="1">
      <alignment horizontal="center" vertical="center" wrapText="1"/>
    </xf>
    <xf numFmtId="177" fontId="41" fillId="0" borderId="25" xfId="0" applyNumberFormat="1" applyFont="1" applyFill="1" applyBorder="1" applyAlignment="1">
      <alignment vertical="center"/>
    </xf>
    <xf numFmtId="178" fontId="30" fillId="0" borderId="25" xfId="0" applyNumberFormat="1" applyFont="1" applyFill="1" applyBorder="1" applyAlignment="1" applyProtection="1">
      <alignment horizontal="center" vertical="center"/>
      <protection locked="0"/>
    </xf>
    <xf numFmtId="178" fontId="30" fillId="0" borderId="25" xfId="0" applyNumberFormat="1" applyFont="1" applyFill="1" applyBorder="1" applyAlignment="1">
      <alignment horizontal="center" vertical="center"/>
    </xf>
    <xf numFmtId="176" fontId="41" fillId="0" borderId="26" xfId="0" applyNumberFormat="1" applyFont="1" applyFill="1" applyBorder="1" applyAlignment="1">
      <alignment vertical="center"/>
    </xf>
    <xf numFmtId="181" fontId="30" fillId="0" borderId="26" xfId="0" applyNumberFormat="1" applyFont="1" applyFill="1" applyBorder="1" applyProtection="1">
      <protection locked="0"/>
    </xf>
    <xf numFmtId="181" fontId="30" fillId="0" borderId="27" xfId="0" applyNumberFormat="1" applyFont="1" applyFill="1" applyBorder="1" applyProtection="1">
      <protection locked="0"/>
    </xf>
    <xf numFmtId="181" fontId="30" fillId="0" borderId="28" xfId="0" applyNumberFormat="1" applyFont="1" applyFill="1" applyBorder="1" applyProtection="1">
      <protection locked="0"/>
    </xf>
    <xf numFmtId="176" fontId="41" fillId="0" borderId="16" xfId="0" applyNumberFormat="1" applyFont="1" applyFill="1" applyBorder="1" applyAlignment="1">
      <alignment vertical="center"/>
    </xf>
    <xf numFmtId="0" fontId="27" fillId="24" borderId="0" xfId="0" applyFont="1" applyFill="1" applyBorder="1" applyAlignment="1">
      <alignment vertical="center"/>
    </xf>
    <xf numFmtId="0" fontId="27" fillId="24" borderId="0" xfId="0" applyFont="1" applyFill="1" applyBorder="1" applyAlignment="1">
      <alignment horizontal="center" vertical="center" wrapText="1"/>
    </xf>
    <xf numFmtId="177" fontId="27" fillId="24" borderId="0" xfId="0" applyNumberFormat="1" applyFont="1" applyFill="1" applyBorder="1" applyAlignment="1">
      <alignment vertical="center"/>
    </xf>
    <xf numFmtId="178" fontId="27" fillId="0" borderId="0" xfId="0" applyNumberFormat="1" applyFont="1" applyFill="1" applyBorder="1" applyAlignment="1">
      <alignment vertical="center"/>
    </xf>
    <xf numFmtId="176" fontId="27" fillId="0" borderId="0" xfId="0" applyNumberFormat="1" applyFont="1" applyFill="1" applyBorder="1" applyAlignment="1">
      <alignment vertical="center"/>
    </xf>
    <xf numFmtId="0" fontId="27" fillId="0" borderId="0" xfId="0" applyFont="1" applyFill="1"/>
    <xf numFmtId="0" fontId="31" fillId="24" borderId="0" xfId="0" applyFont="1" applyFill="1" applyAlignment="1">
      <alignment vertical="center"/>
    </xf>
    <xf numFmtId="0" fontId="47" fillId="0" borderId="13" xfId="0" applyFont="1" applyBorder="1"/>
    <xf numFmtId="181" fontId="30" fillId="0" borderId="15" xfId="0" applyNumberFormat="1" applyFont="1" applyFill="1" applyBorder="1"/>
    <xf numFmtId="0" fontId="47" fillId="0" borderId="29" xfId="0" applyFont="1" applyBorder="1"/>
    <xf numFmtId="181" fontId="30" fillId="0" borderId="0" xfId="0" applyNumberFormat="1" applyFont="1" applyFill="1" applyBorder="1"/>
    <xf numFmtId="0" fontId="47" fillId="0" borderId="30" xfId="0" applyFont="1" applyBorder="1" applyAlignment="1">
      <alignment vertical="top"/>
    </xf>
    <xf numFmtId="0" fontId="47" fillId="0" borderId="31" xfId="0" applyFont="1" applyBorder="1" applyAlignment="1">
      <alignment vertical="top"/>
    </xf>
    <xf numFmtId="181" fontId="30" fillId="0" borderId="27" xfId="0" applyNumberFormat="1" applyFont="1" applyBorder="1"/>
    <xf numFmtId="0" fontId="47" fillId="0" borderId="32" xfId="0" applyFont="1" applyBorder="1" applyAlignment="1">
      <alignment vertical="top"/>
    </xf>
    <xf numFmtId="181" fontId="30" fillId="0" borderId="0" xfId="0" applyNumberFormat="1" applyFont="1" applyBorder="1"/>
    <xf numFmtId="0" fontId="27" fillId="0" borderId="33" xfId="0" applyFont="1" applyFill="1" applyBorder="1" applyAlignment="1">
      <alignment vertical="center"/>
    </xf>
    <xf numFmtId="0" fontId="30" fillId="0" borderId="34" xfId="0" applyFont="1" applyFill="1" applyBorder="1" applyAlignment="1">
      <alignment horizontal="center" vertical="center" wrapText="1"/>
    </xf>
    <xf numFmtId="177" fontId="41" fillId="0" borderId="35" xfId="0" applyNumberFormat="1" applyFont="1" applyFill="1" applyBorder="1" applyAlignment="1">
      <alignment vertical="center"/>
    </xf>
    <xf numFmtId="178" fontId="30" fillId="0" borderId="35" xfId="0" applyNumberFormat="1" applyFont="1" applyFill="1" applyBorder="1" applyAlignment="1" applyProtection="1">
      <alignment horizontal="center" vertical="center"/>
      <protection locked="0"/>
    </xf>
    <xf numFmtId="178" fontId="30" fillId="0" borderId="35" xfId="0" applyNumberFormat="1" applyFont="1" applyFill="1" applyBorder="1" applyAlignment="1">
      <alignment horizontal="center" vertical="center"/>
    </xf>
    <xf numFmtId="181" fontId="30" fillId="0" borderId="36" xfId="0" applyNumberFormat="1" applyFont="1" applyFill="1" applyBorder="1" applyProtection="1">
      <protection locked="0"/>
    </xf>
    <xf numFmtId="0" fontId="27" fillId="24" borderId="33" xfId="0" applyFont="1" applyFill="1" applyBorder="1" applyAlignment="1">
      <alignment vertical="center"/>
    </xf>
    <xf numFmtId="0" fontId="30" fillId="24" borderId="34" xfId="0" applyFont="1" applyFill="1" applyBorder="1" applyAlignment="1">
      <alignment horizontal="center" vertical="center" wrapText="1"/>
    </xf>
    <xf numFmtId="177" fontId="41" fillId="24" borderId="35" xfId="0" applyNumberFormat="1" applyFont="1" applyFill="1" applyBorder="1" applyAlignment="1">
      <alignment vertical="center"/>
    </xf>
    <xf numFmtId="0" fontId="27" fillId="24" borderId="23" xfId="0" applyFont="1" applyFill="1" applyBorder="1" applyAlignment="1">
      <alignment vertical="center"/>
    </xf>
    <xf numFmtId="0" fontId="30" fillId="24" borderId="24" xfId="0" applyFont="1" applyFill="1" applyBorder="1" applyAlignment="1">
      <alignment horizontal="center" vertical="center" wrapText="1"/>
    </xf>
    <xf numFmtId="177" fontId="41" fillId="24" borderId="25" xfId="0" applyNumberFormat="1" applyFont="1" applyFill="1" applyBorder="1" applyAlignment="1">
      <alignment vertical="center"/>
    </xf>
    <xf numFmtId="183" fontId="27" fillId="0" borderId="0" xfId="0" applyNumberFormat="1" applyFont="1" applyFill="1" applyBorder="1" applyAlignment="1">
      <alignment horizontal="center" vertical="center"/>
    </xf>
    <xf numFmtId="0" fontId="27" fillId="0" borderId="0" xfId="0" applyFont="1" applyFill="1" applyBorder="1" applyAlignment="1">
      <alignment vertical="center"/>
    </xf>
    <xf numFmtId="0" fontId="30" fillId="0" borderId="0" xfId="0" applyFont="1" applyFill="1" applyBorder="1" applyAlignment="1">
      <alignment horizontal="center" vertical="center" wrapText="1"/>
    </xf>
    <xf numFmtId="177" fontId="41" fillId="0" borderId="0" xfId="0" applyNumberFormat="1" applyFont="1" applyFill="1" applyBorder="1" applyAlignment="1">
      <alignment vertical="center"/>
    </xf>
    <xf numFmtId="178" fontId="30" fillId="0" borderId="0" xfId="0" applyNumberFormat="1" applyFont="1" applyFill="1" applyBorder="1" applyAlignment="1" applyProtection="1">
      <alignment horizontal="center" vertical="center"/>
      <protection locked="0"/>
    </xf>
    <xf numFmtId="178" fontId="30" fillId="0" borderId="0" xfId="0" applyNumberFormat="1" applyFont="1" applyFill="1" applyBorder="1" applyAlignment="1">
      <alignment horizontal="center" vertical="center"/>
    </xf>
    <xf numFmtId="9" fontId="41" fillId="0" borderId="0" xfId="0" applyNumberFormat="1" applyFont="1" applyFill="1" applyBorder="1" applyAlignment="1" applyProtection="1">
      <alignment horizontal="center" vertical="center"/>
      <protection locked="0"/>
    </xf>
    <xf numFmtId="181" fontId="30" fillId="0" borderId="0" xfId="0" applyNumberFormat="1" applyFont="1" applyFill="1" applyBorder="1" applyProtection="1">
      <protection locked="0"/>
    </xf>
    <xf numFmtId="176" fontId="41" fillId="0" borderId="15" xfId="0" applyNumberFormat="1" applyFont="1" applyFill="1" applyBorder="1" applyAlignment="1">
      <alignment vertical="center"/>
    </xf>
    <xf numFmtId="0" fontId="41" fillId="0" borderId="0" xfId="0" applyFont="1" applyBorder="1" applyAlignment="1">
      <alignment horizontal="center"/>
    </xf>
    <xf numFmtId="0" fontId="0" fillId="0" borderId="0" xfId="0" applyBorder="1" applyAlignment="1"/>
    <xf numFmtId="6" fontId="52" fillId="0" borderId="37" xfId="56" applyNumberFormat="1" applyFont="1" applyBorder="1" applyAlignment="1" applyProtection="1">
      <alignment horizontal="center" vertical="center"/>
      <protection locked="0"/>
    </xf>
    <xf numFmtId="6" fontId="41" fillId="0" borderId="0" xfId="56" applyNumberFormat="1" applyFont="1" applyBorder="1" applyAlignment="1"/>
    <xf numFmtId="0" fontId="39" fillId="0" borderId="0" xfId="56" applyNumberFormat="1" applyFont="1" applyBorder="1" applyAlignment="1" applyProtection="1">
      <alignment horizontal="center"/>
      <protection locked="0"/>
    </xf>
    <xf numFmtId="31" fontId="39" fillId="0" borderId="0" xfId="56" applyNumberFormat="1" applyFont="1" applyBorder="1" applyAlignment="1">
      <alignment horizontal="center"/>
    </xf>
    <xf numFmtId="0" fontId="27" fillId="0" borderId="0" xfId="56" applyFont="1" applyBorder="1" applyAlignment="1"/>
    <xf numFmtId="0" fontId="41" fillId="0" borderId="0" xfId="56" applyFont="1" applyBorder="1" applyAlignment="1">
      <alignment horizontal="right"/>
    </xf>
    <xf numFmtId="176" fontId="41" fillId="0" borderId="27" xfId="0" applyNumberFormat="1" applyFont="1" applyFill="1" applyBorder="1" applyAlignment="1">
      <alignment vertical="center"/>
    </xf>
    <xf numFmtId="176" fontId="41" fillId="0" borderId="1" xfId="0" applyNumberFormat="1" applyFont="1" applyFill="1" applyBorder="1" applyAlignment="1">
      <alignment vertical="center"/>
    </xf>
    <xf numFmtId="0" fontId="39" fillId="0" borderId="12" xfId="56" applyFont="1" applyBorder="1" applyAlignment="1">
      <alignment horizontal="right"/>
    </xf>
    <xf numFmtId="183" fontId="27" fillId="0" borderId="38" xfId="0" applyNumberFormat="1"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1" fontId="30" fillId="0" borderId="20" xfId="0" applyNumberFormat="1" applyFont="1" applyFill="1" applyBorder="1" applyProtection="1">
      <protection locked="0"/>
    </xf>
    <xf numFmtId="181" fontId="30" fillId="0" borderId="34" xfId="0" applyNumberFormat="1" applyFont="1" applyFill="1" applyBorder="1" applyProtection="1">
      <protection locked="0"/>
    </xf>
    <xf numFmtId="181" fontId="30" fillId="0" borderId="24" xfId="0" applyNumberFormat="1" applyFont="1" applyFill="1" applyBorder="1" applyProtection="1">
      <protection locked="0"/>
    </xf>
    <xf numFmtId="176" fontId="41" fillId="0" borderId="36" xfId="0" applyNumberFormat="1" applyFont="1" applyFill="1" applyBorder="1" applyAlignment="1">
      <alignment vertical="center"/>
    </xf>
    <xf numFmtId="183" fontId="27" fillId="24" borderId="39" xfId="0" applyNumberFormat="1" applyFont="1" applyFill="1" applyBorder="1" applyAlignment="1">
      <alignment horizontal="center" vertical="center"/>
    </xf>
    <xf numFmtId="183" fontId="27" fillId="24" borderId="40" xfId="0" applyNumberFormat="1" applyFont="1" applyFill="1" applyBorder="1" applyAlignment="1">
      <alignment horizontal="center" vertical="center"/>
    </xf>
    <xf numFmtId="0" fontId="55" fillId="25" borderId="41" xfId="0" applyFont="1" applyFill="1" applyBorder="1" applyAlignment="1">
      <alignment horizontal="center"/>
    </xf>
    <xf numFmtId="9" fontId="49" fillId="0" borderId="41" xfId="0" applyNumberFormat="1" applyFont="1" applyBorder="1" applyAlignment="1" applyProtection="1">
      <alignment horizontal="center"/>
      <protection locked="0"/>
    </xf>
    <xf numFmtId="0" fontId="49" fillId="26" borderId="41" xfId="0" applyFont="1" applyFill="1" applyBorder="1" applyAlignment="1">
      <alignment horizontal="center"/>
    </xf>
    <xf numFmtId="0" fontId="49" fillId="27" borderId="41" xfId="0" applyFont="1" applyFill="1" applyBorder="1" applyAlignment="1">
      <alignment horizontal="center"/>
    </xf>
    <xf numFmtId="0" fontId="51" fillId="0" borderId="0" xfId="0" applyFont="1"/>
    <xf numFmtId="9" fontId="41" fillId="0" borderId="21" xfId="0" applyNumberFormat="1" applyFont="1" applyFill="1" applyBorder="1" applyAlignment="1" applyProtection="1">
      <alignment horizontal="center" vertical="center"/>
    </xf>
    <xf numFmtId="9" fontId="41" fillId="0" borderId="25" xfId="0" applyNumberFormat="1" applyFont="1" applyFill="1" applyBorder="1" applyAlignment="1" applyProtection="1">
      <alignment horizontal="center" vertical="center"/>
    </xf>
    <xf numFmtId="9" fontId="41" fillId="0" borderId="35" xfId="0" applyNumberFormat="1" applyFont="1" applyFill="1" applyBorder="1" applyAlignment="1" applyProtection="1">
      <alignment horizontal="center" vertical="center"/>
    </xf>
    <xf numFmtId="183" fontId="27" fillId="0" borderId="0" xfId="0" applyNumberFormat="1" applyFont="1" applyBorder="1" applyAlignment="1">
      <alignment horizontal="center"/>
    </xf>
    <xf numFmtId="178" fontId="27" fillId="0" borderId="0" xfId="0" applyNumberFormat="1" applyFont="1" applyFill="1" applyBorder="1" applyAlignment="1" applyProtection="1">
      <alignment vertical="center"/>
      <protection locked="0"/>
    </xf>
    <xf numFmtId="9" fontId="27" fillId="0" borderId="0" xfId="0" applyNumberFormat="1" applyFont="1" applyFill="1" applyBorder="1" applyAlignment="1" applyProtection="1">
      <alignment vertical="center"/>
    </xf>
    <xf numFmtId="0" fontId="52" fillId="0" borderId="0" xfId="0" applyFont="1" applyAlignment="1">
      <alignment horizontal="left" vertical="top"/>
    </xf>
    <xf numFmtId="0" fontId="52" fillId="0" borderId="42" xfId="54" applyFont="1" applyBorder="1" applyAlignment="1">
      <alignment horizontal="right" vertical="center"/>
    </xf>
    <xf numFmtId="0" fontId="52" fillId="0" borderId="43" xfId="54" applyFont="1" applyBorder="1" applyAlignment="1">
      <alignment horizontal="right" vertical="center"/>
    </xf>
    <xf numFmtId="0" fontId="52" fillId="0" borderId="41" xfId="56" applyFont="1" applyBorder="1" applyAlignment="1">
      <alignment horizontal="center" vertical="center"/>
    </xf>
    <xf numFmtId="0" fontId="52" fillId="0" borderId="41" xfId="56" applyFont="1" applyBorder="1" applyAlignment="1">
      <alignment horizontal="right" vertical="center"/>
    </xf>
    <xf numFmtId="0" fontId="39" fillId="0" borderId="41" xfId="56" applyFont="1" applyBorder="1" applyAlignment="1" applyProtection="1">
      <alignment horizontal="center" vertical="center"/>
      <protection locked="0"/>
    </xf>
    <xf numFmtId="0" fontId="54" fillId="0" borderId="41" xfId="56" applyFont="1" applyBorder="1" applyAlignment="1">
      <alignment horizontal="center" vertical="center"/>
    </xf>
    <xf numFmtId="0" fontId="31" fillId="28" borderId="0" xfId="56" applyFont="1" applyFill="1" applyAlignment="1"/>
    <xf numFmtId="0" fontId="31" fillId="28" borderId="0" xfId="56" applyFont="1" applyFill="1"/>
    <xf numFmtId="0" fontId="30" fillId="28" borderId="0" xfId="56" applyFont="1" applyFill="1"/>
    <xf numFmtId="0" fontId="31" fillId="28" borderId="0" xfId="56" quotePrefix="1" applyFont="1" applyFill="1"/>
    <xf numFmtId="0" fontId="31" fillId="28" borderId="0" xfId="55" applyFont="1" applyFill="1" applyAlignment="1"/>
    <xf numFmtId="0" fontId="31" fillId="28" borderId="0" xfId="55" applyFont="1" applyFill="1"/>
    <xf numFmtId="0" fontId="27" fillId="28" borderId="0" xfId="55" applyFont="1" applyFill="1"/>
    <xf numFmtId="181" fontId="30" fillId="0" borderId="44" xfId="0" applyNumberFormat="1" applyFont="1" applyFill="1" applyBorder="1" applyProtection="1">
      <protection locked="0"/>
    </xf>
    <xf numFmtId="181" fontId="30" fillId="0" borderId="45" xfId="0" applyNumberFormat="1" applyFont="1" applyFill="1" applyBorder="1" applyProtection="1">
      <protection locked="0"/>
    </xf>
    <xf numFmtId="0" fontId="49" fillId="0" borderId="0" xfId="0" applyFont="1" applyFill="1" applyBorder="1" applyAlignment="1">
      <alignment vertical="center"/>
    </xf>
    <xf numFmtId="9" fontId="41" fillId="0" borderId="0" xfId="0" applyNumberFormat="1" applyFont="1" applyFill="1" applyBorder="1" applyAlignment="1" applyProtection="1">
      <alignment horizontal="center" vertical="center"/>
    </xf>
    <xf numFmtId="176" fontId="41" fillId="0" borderId="0" xfId="0" applyNumberFormat="1" applyFont="1" applyFill="1" applyBorder="1" applyAlignment="1">
      <alignment vertical="center"/>
    </xf>
    <xf numFmtId="181" fontId="30" fillId="0" borderId="15" xfId="0" applyNumberFormat="1" applyFont="1" applyFill="1" applyBorder="1" applyProtection="1">
      <protection locked="0"/>
    </xf>
    <xf numFmtId="0" fontId="48" fillId="0" borderId="0" xfId="0" applyFont="1"/>
    <xf numFmtId="183" fontId="27" fillId="0" borderId="30" xfId="0" applyNumberFormat="1" applyFont="1" applyFill="1" applyBorder="1" applyAlignment="1">
      <alignment horizontal="center" vertical="center"/>
    </xf>
    <xf numFmtId="178" fontId="30" fillId="0" borderId="27" xfId="0" applyNumberFormat="1" applyFont="1" applyFill="1" applyBorder="1" applyAlignment="1" applyProtection="1">
      <alignment horizontal="center" vertical="center"/>
      <protection locked="0"/>
    </xf>
    <xf numFmtId="178" fontId="30" fillId="0" borderId="27" xfId="0" applyNumberFormat="1" applyFont="1" applyFill="1" applyBorder="1" applyAlignment="1">
      <alignment horizontal="center" vertical="center"/>
    </xf>
    <xf numFmtId="9" fontId="41" fillId="0" borderId="27" xfId="0" applyNumberFormat="1" applyFont="1" applyFill="1" applyBorder="1" applyAlignment="1" applyProtection="1">
      <alignment horizontal="center" vertical="center"/>
    </xf>
    <xf numFmtId="183" fontId="27" fillId="24" borderId="30" xfId="0" applyNumberFormat="1" applyFont="1" applyFill="1" applyBorder="1" applyAlignment="1">
      <alignment horizontal="center" vertical="center"/>
    </xf>
    <xf numFmtId="0" fontId="27" fillId="24" borderId="46" xfId="0" applyFont="1" applyFill="1" applyBorder="1" applyAlignment="1">
      <alignment vertical="center"/>
    </xf>
    <xf numFmtId="0" fontId="30" fillId="24" borderId="0" xfId="0" applyFont="1" applyFill="1" applyBorder="1" applyAlignment="1">
      <alignment horizontal="center" vertical="center" wrapText="1"/>
    </xf>
    <xf numFmtId="177" fontId="41" fillId="24" borderId="27" xfId="0" applyNumberFormat="1" applyFont="1" applyFill="1" applyBorder="1" applyAlignment="1">
      <alignment vertical="center"/>
    </xf>
    <xf numFmtId="0" fontId="56" fillId="0" borderId="0" xfId="0" applyFont="1" applyFill="1" applyBorder="1" applyAlignment="1">
      <alignment vertical="top"/>
    </xf>
    <xf numFmtId="0" fontId="57" fillId="0" borderId="0" xfId="0" applyFont="1" applyFill="1" applyBorder="1" applyAlignment="1">
      <alignment vertical="center"/>
    </xf>
    <xf numFmtId="0" fontId="48" fillId="0" borderId="0" xfId="0" applyFont="1" applyAlignment="1"/>
    <xf numFmtId="177" fontId="41" fillId="0" borderId="1" xfId="0" applyNumberFormat="1" applyFont="1" applyFill="1" applyBorder="1" applyAlignment="1"/>
    <xf numFmtId="178" fontId="30" fillId="0" borderId="1" xfId="0" applyNumberFormat="1" applyFont="1" applyFill="1" applyBorder="1" applyAlignment="1">
      <alignment horizontal="center"/>
    </xf>
    <xf numFmtId="9" fontId="41" fillId="0" borderId="1" xfId="0" applyNumberFormat="1" applyFont="1" applyFill="1" applyBorder="1" applyAlignment="1" applyProtection="1">
      <alignment horizontal="center"/>
    </xf>
    <xf numFmtId="176" fontId="41" fillId="0" borderId="1" xfId="0" applyNumberFormat="1" applyFont="1" applyFill="1" applyBorder="1" applyAlignment="1"/>
    <xf numFmtId="0" fontId="30" fillId="0" borderId="0" xfId="0" applyFont="1" applyFill="1" applyAlignment="1"/>
    <xf numFmtId="0" fontId="27" fillId="0" borderId="46" xfId="0" applyFont="1" applyFill="1" applyBorder="1" applyAlignment="1"/>
    <xf numFmtId="0" fontId="31" fillId="0" borderId="0" xfId="0" applyFont="1" applyBorder="1" applyAlignment="1"/>
    <xf numFmtId="181" fontId="30" fillId="0" borderId="27" xfId="0" applyNumberFormat="1" applyFont="1" applyFill="1" applyBorder="1" applyAlignment="1" applyProtection="1">
      <protection locked="0"/>
    </xf>
    <xf numFmtId="182" fontId="27" fillId="0" borderId="47" xfId="0" applyNumberFormat="1" applyFont="1" applyFill="1" applyBorder="1" applyAlignment="1"/>
    <xf numFmtId="178" fontId="30" fillId="0" borderId="1" xfId="0" applyNumberFormat="1" applyFont="1" applyFill="1" applyBorder="1" applyAlignment="1" applyProtection="1">
      <alignment horizontal="center"/>
    </xf>
    <xf numFmtId="0" fontId="30" fillId="0" borderId="0" xfId="0" applyFont="1" applyFill="1" applyBorder="1" applyAlignment="1">
      <alignment horizontal="center" wrapText="1"/>
    </xf>
    <xf numFmtId="0" fontId="39" fillId="0" borderId="48" xfId="0" applyFont="1" applyFill="1" applyBorder="1" applyAlignment="1">
      <alignment horizontal="left" vertical="center"/>
    </xf>
    <xf numFmtId="0" fontId="39" fillId="0" borderId="49" xfId="0" applyFont="1" applyFill="1" applyBorder="1" applyAlignment="1">
      <alignment vertical="center"/>
    </xf>
    <xf numFmtId="0" fontId="39" fillId="0" borderId="50" xfId="0" applyFont="1" applyFill="1" applyBorder="1" applyAlignment="1">
      <alignment vertical="center"/>
    </xf>
    <xf numFmtId="0" fontId="39" fillId="0" borderId="48" xfId="0" applyFont="1" applyFill="1" applyBorder="1" applyAlignment="1">
      <alignment vertical="center"/>
    </xf>
    <xf numFmtId="0" fontId="39" fillId="24" borderId="49" xfId="0" applyFont="1" applyFill="1" applyBorder="1" applyAlignment="1">
      <alignment horizontal="left" vertical="center"/>
    </xf>
    <xf numFmtId="0" fontId="39" fillId="24" borderId="49" xfId="0" applyFont="1" applyFill="1" applyBorder="1" applyAlignment="1">
      <alignment vertical="center"/>
    </xf>
    <xf numFmtId="0" fontId="39" fillId="24" borderId="50" xfId="0" applyFont="1" applyFill="1" applyBorder="1" applyAlignment="1">
      <alignment vertical="center"/>
    </xf>
    <xf numFmtId="0" fontId="39" fillId="0" borderId="49" xfId="0" applyFont="1" applyFill="1" applyBorder="1" applyAlignment="1">
      <alignment horizontal="left" vertical="center"/>
    </xf>
    <xf numFmtId="181" fontId="30" fillId="0" borderId="51" xfId="0" applyNumberFormat="1" applyFont="1" applyFill="1" applyBorder="1" applyProtection="1">
      <protection locked="0"/>
    </xf>
    <xf numFmtId="181" fontId="30" fillId="0" borderId="52" xfId="0" applyNumberFormat="1" applyFont="1" applyFill="1" applyBorder="1" applyProtection="1">
      <protection locked="0"/>
    </xf>
    <xf numFmtId="181" fontId="30" fillId="0" borderId="1" xfId="0" applyNumberFormat="1" applyFont="1" applyFill="1" applyBorder="1" applyAlignment="1" applyProtection="1">
      <protection locked="0"/>
    </xf>
    <xf numFmtId="9" fontId="49" fillId="0" borderId="0" xfId="0" applyNumberFormat="1" applyFont="1" applyBorder="1" applyAlignment="1" applyProtection="1">
      <alignment horizontal="center"/>
      <protection locked="0"/>
    </xf>
    <xf numFmtId="0" fontId="58" fillId="24" borderId="0" xfId="0" applyFont="1" applyFill="1" applyBorder="1" applyAlignment="1">
      <alignment horizontal="left"/>
    </xf>
    <xf numFmtId="0" fontId="30" fillId="0" borderId="53" xfId="0" applyFont="1" applyFill="1" applyBorder="1" applyAlignment="1">
      <alignment horizontal="center" vertical="center" wrapText="1"/>
    </xf>
    <xf numFmtId="9" fontId="41" fillId="0" borderId="54" xfId="0" applyNumberFormat="1" applyFont="1" applyFill="1" applyBorder="1" applyAlignment="1" applyProtection="1">
      <alignment horizontal="center" vertical="center"/>
    </xf>
    <xf numFmtId="181" fontId="30" fillId="0" borderId="53" xfId="0" applyNumberFormat="1" applyFont="1" applyFill="1" applyBorder="1" applyProtection="1">
      <protection locked="0"/>
    </xf>
    <xf numFmtId="181" fontId="30" fillId="0" borderId="55" xfId="0" applyNumberFormat="1" applyFont="1" applyFill="1" applyBorder="1" applyProtection="1">
      <protection locked="0"/>
    </xf>
    <xf numFmtId="0" fontId="27" fillId="0" borderId="0" xfId="56" applyFont="1" applyAlignment="1">
      <alignment vertical="top"/>
    </xf>
    <xf numFmtId="0" fontId="27" fillId="0" borderId="0" xfId="56" applyFont="1" applyBorder="1" applyAlignment="1">
      <alignment horizontal="left" vertical="center"/>
    </xf>
    <xf numFmtId="0" fontId="27" fillId="0" borderId="46" xfId="0" applyFont="1" applyFill="1" applyBorder="1" applyAlignment="1">
      <alignment vertical="center"/>
    </xf>
    <xf numFmtId="6" fontId="41" fillId="0" borderId="15" xfId="52" applyFont="1" applyFill="1" applyBorder="1" applyAlignment="1">
      <alignment vertical="center"/>
    </xf>
    <xf numFmtId="178" fontId="30" fillId="0" borderId="15" xfId="0" applyNumberFormat="1" applyFont="1" applyFill="1" applyBorder="1" applyAlignment="1" applyProtection="1">
      <alignment horizontal="center" vertical="center"/>
      <protection locked="0"/>
    </xf>
    <xf numFmtId="178" fontId="30" fillId="0" borderId="15" xfId="0" applyNumberFormat="1" applyFont="1" applyFill="1" applyBorder="1" applyAlignment="1">
      <alignment horizontal="center" vertical="center"/>
    </xf>
    <xf numFmtId="9" fontId="41" fillId="0" borderId="15" xfId="0" applyNumberFormat="1" applyFont="1" applyFill="1" applyBorder="1" applyAlignment="1" applyProtection="1">
      <alignment horizontal="center" vertical="center"/>
    </xf>
    <xf numFmtId="177" fontId="41" fillId="0" borderId="54" xfId="0" applyNumberFormat="1" applyFont="1" applyFill="1" applyBorder="1" applyAlignment="1">
      <alignment vertical="center"/>
    </xf>
    <xf numFmtId="0" fontId="27" fillId="24" borderId="56" xfId="0" applyFont="1" applyFill="1" applyBorder="1" applyAlignment="1">
      <alignment vertical="center"/>
    </xf>
    <xf numFmtId="176" fontId="41" fillId="0" borderId="45" xfId="0" applyNumberFormat="1" applyFont="1" applyFill="1" applyBorder="1" applyAlignment="1">
      <alignment vertical="center"/>
    </xf>
    <xf numFmtId="0" fontId="30" fillId="0" borderId="0" xfId="56" applyFont="1" applyAlignment="1">
      <alignment vertical="center"/>
    </xf>
    <xf numFmtId="178" fontId="30" fillId="0" borderId="57" xfId="0" applyNumberFormat="1" applyFont="1" applyFill="1" applyBorder="1" applyAlignment="1" applyProtection="1">
      <alignment horizontal="center" vertical="center"/>
      <protection locked="0"/>
    </xf>
    <xf numFmtId="0" fontId="39" fillId="0" borderId="58" xfId="0" applyFont="1" applyFill="1" applyBorder="1" applyAlignment="1">
      <alignment horizontal="left" vertical="center"/>
    </xf>
    <xf numFmtId="183" fontId="27" fillId="0" borderId="59" xfId="0" applyNumberFormat="1" applyFont="1" applyFill="1" applyBorder="1" applyAlignment="1">
      <alignment horizontal="center" vertical="center"/>
    </xf>
    <xf numFmtId="183" fontId="27" fillId="0" borderId="60" xfId="0" applyNumberFormat="1" applyFont="1" applyFill="1" applyBorder="1" applyAlignment="1">
      <alignment horizontal="center" vertical="center"/>
    </xf>
    <xf numFmtId="181" fontId="30" fillId="0" borderId="50" xfId="0" applyNumberFormat="1" applyFont="1" applyFill="1" applyBorder="1" applyProtection="1">
      <protection locked="0"/>
    </xf>
    <xf numFmtId="181" fontId="30" fillId="0" borderId="49" xfId="0" applyNumberFormat="1" applyFont="1" applyFill="1" applyBorder="1" applyProtection="1">
      <protection locked="0"/>
    </xf>
    <xf numFmtId="178" fontId="30" fillId="0" borderId="61" xfId="0" applyNumberFormat="1" applyFont="1" applyFill="1" applyBorder="1" applyAlignment="1">
      <alignment horizontal="center" vertical="center"/>
    </xf>
    <xf numFmtId="178" fontId="30" fillId="0" borderId="61" xfId="0" applyNumberFormat="1" applyFont="1" applyFill="1" applyBorder="1" applyAlignment="1" applyProtection="1">
      <alignment horizontal="center" vertical="center"/>
      <protection locked="0"/>
    </xf>
    <xf numFmtId="183" fontId="27" fillId="24" borderId="62" xfId="0" applyNumberFormat="1" applyFont="1" applyFill="1" applyBorder="1" applyAlignment="1">
      <alignment horizontal="center" vertical="center"/>
    </xf>
    <xf numFmtId="0" fontId="39" fillId="24" borderId="58" xfId="0" applyFont="1" applyFill="1" applyBorder="1" applyAlignment="1">
      <alignment horizontal="left" vertical="center"/>
    </xf>
    <xf numFmtId="0" fontId="27" fillId="24" borderId="63" xfId="0" applyFont="1" applyFill="1" applyBorder="1" applyAlignment="1">
      <alignment vertical="center"/>
    </xf>
    <xf numFmtId="0" fontId="30" fillId="24" borderId="51" xfId="0" applyFont="1" applyFill="1" applyBorder="1" applyAlignment="1">
      <alignment horizontal="center" vertical="center" wrapText="1"/>
    </xf>
    <xf numFmtId="177" fontId="41" fillId="24" borderId="61" xfId="0" applyNumberFormat="1" applyFont="1" applyFill="1" applyBorder="1" applyAlignment="1">
      <alignment vertical="center"/>
    </xf>
    <xf numFmtId="183" fontId="27" fillId="0" borderId="62" xfId="0" applyNumberFormat="1" applyFont="1" applyFill="1" applyBorder="1" applyAlignment="1">
      <alignment horizontal="center" vertical="center"/>
    </xf>
    <xf numFmtId="0" fontId="30" fillId="0" borderId="51" xfId="0" applyFont="1" applyFill="1" applyBorder="1" applyAlignment="1">
      <alignment horizontal="center" vertical="center" wrapText="1"/>
    </xf>
    <xf numFmtId="0" fontId="39" fillId="24" borderId="58" xfId="0" applyFont="1" applyFill="1" applyBorder="1" applyAlignment="1">
      <alignment vertical="center"/>
    </xf>
    <xf numFmtId="0" fontId="27" fillId="0" borderId="63" xfId="0" applyFont="1" applyFill="1" applyBorder="1" applyAlignment="1">
      <alignment vertical="center"/>
    </xf>
    <xf numFmtId="177" fontId="41" fillId="0" borderId="61" xfId="0" applyNumberFormat="1" applyFont="1" applyFill="1" applyBorder="1" applyAlignment="1">
      <alignment vertical="center"/>
    </xf>
    <xf numFmtId="0" fontId="30" fillId="0" borderId="64" xfId="0" applyFont="1" applyFill="1" applyBorder="1" applyAlignment="1">
      <alignment horizontal="center" vertical="center" wrapText="1"/>
    </xf>
    <xf numFmtId="178" fontId="30" fillId="0" borderId="57" xfId="0" applyNumberFormat="1" applyFont="1" applyFill="1" applyBorder="1" applyAlignment="1">
      <alignment horizontal="center" vertical="center"/>
    </xf>
    <xf numFmtId="181" fontId="30" fillId="0" borderId="64" xfId="0" applyNumberFormat="1" applyFont="1" applyFill="1" applyBorder="1" applyProtection="1">
      <protection locked="0"/>
    </xf>
    <xf numFmtId="6" fontId="41" fillId="0" borderId="35" xfId="52" applyFont="1" applyFill="1" applyBorder="1" applyAlignment="1">
      <alignment vertical="center"/>
    </xf>
    <xf numFmtId="176" fontId="41" fillId="0" borderId="55" xfId="0" applyNumberFormat="1" applyFont="1" applyFill="1" applyBorder="1" applyAlignment="1">
      <alignment vertical="center"/>
    </xf>
    <xf numFmtId="176" fontId="41" fillId="0" borderId="33" xfId="0" applyNumberFormat="1" applyFont="1" applyFill="1" applyBorder="1" applyAlignment="1">
      <alignment vertical="center"/>
    </xf>
    <xf numFmtId="183" fontId="27" fillId="0" borderId="30" xfId="0" applyNumberFormat="1" applyFont="1" applyFill="1" applyBorder="1" applyAlignment="1">
      <alignment horizontal="center"/>
    </xf>
    <xf numFmtId="0" fontId="47" fillId="0" borderId="65" xfId="0" applyFont="1" applyBorder="1" applyAlignment="1">
      <alignment vertical="top"/>
    </xf>
    <xf numFmtId="0" fontId="30" fillId="0" borderId="27" xfId="0" applyFont="1" applyFill="1" applyBorder="1" applyAlignment="1">
      <alignment horizontal="center" wrapText="1"/>
    </xf>
    <xf numFmtId="177" fontId="41" fillId="0" borderId="27" xfId="0" applyNumberFormat="1" applyFont="1" applyFill="1" applyBorder="1" applyAlignment="1"/>
    <xf numFmtId="0" fontId="60" fillId="0" borderId="0" xfId="55" applyFont="1"/>
    <xf numFmtId="0" fontId="39" fillId="0" borderId="66" xfId="0" applyFont="1" applyFill="1" applyBorder="1" applyAlignment="1">
      <alignment vertical="center"/>
    </xf>
    <xf numFmtId="178" fontId="30" fillId="0" borderId="54" xfId="0" applyNumberFormat="1" applyFont="1" applyFill="1" applyBorder="1" applyAlignment="1" applyProtection="1">
      <alignment horizontal="center" vertical="center"/>
      <protection locked="0"/>
    </xf>
    <xf numFmtId="178" fontId="30" fillId="0" borderId="54" xfId="0" applyNumberFormat="1" applyFont="1" applyFill="1" applyBorder="1" applyAlignment="1">
      <alignment horizontal="center" vertical="center"/>
    </xf>
    <xf numFmtId="9" fontId="41" fillId="0" borderId="67" xfId="0" applyNumberFormat="1" applyFont="1" applyFill="1" applyBorder="1" applyAlignment="1" applyProtection="1">
      <alignment horizontal="center" vertical="center"/>
    </xf>
    <xf numFmtId="6" fontId="41" fillId="0" borderId="0" xfId="52" applyFont="1" applyFill="1" applyBorder="1" applyAlignment="1">
      <alignment vertical="center"/>
    </xf>
    <xf numFmtId="183" fontId="27" fillId="0" borderId="31" xfId="0" applyNumberFormat="1" applyFont="1" applyFill="1" applyBorder="1" applyAlignment="1">
      <alignment horizontal="center" vertical="center"/>
    </xf>
    <xf numFmtId="6" fontId="41" fillId="0" borderId="25" xfId="52" applyFont="1" applyFill="1" applyBorder="1" applyAlignment="1">
      <alignment vertical="center"/>
    </xf>
    <xf numFmtId="0" fontId="27" fillId="0" borderId="0" xfId="56" applyFont="1" applyAlignment="1" applyProtection="1">
      <alignment vertical="center"/>
    </xf>
    <xf numFmtId="183" fontId="27" fillId="0" borderId="27" xfId="0" applyNumberFormat="1" applyFont="1" applyFill="1" applyBorder="1" applyAlignment="1">
      <alignment horizontal="center"/>
    </xf>
    <xf numFmtId="183" fontId="27" fillId="0" borderId="38" xfId="0" applyNumberFormat="1" applyFont="1" applyBorder="1" applyAlignment="1">
      <alignment horizontal="center" vertical="center"/>
    </xf>
    <xf numFmtId="0" fontId="30" fillId="0" borderId="38" xfId="0" applyFont="1" applyBorder="1" applyAlignment="1">
      <alignment horizontal="center" vertical="center"/>
    </xf>
    <xf numFmtId="0" fontId="30" fillId="0" borderId="19" xfId="0" applyFont="1" applyBorder="1" applyAlignment="1">
      <alignment horizontal="center" vertical="center"/>
    </xf>
    <xf numFmtId="0" fontId="30" fillId="0" borderId="68" xfId="0" applyFont="1" applyBorder="1" applyAlignment="1">
      <alignment horizontal="center" vertical="center"/>
    </xf>
    <xf numFmtId="0" fontId="30" fillId="0" borderId="22" xfId="0" applyFont="1" applyBorder="1" applyAlignment="1">
      <alignment horizontal="center" vertical="center"/>
    </xf>
    <xf numFmtId="181" fontId="30" fillId="0" borderId="20" xfId="0" applyNumberFormat="1" applyFont="1" applyFill="1" applyBorder="1" applyAlignment="1">
      <alignment horizontal="center" vertical="center"/>
    </xf>
    <xf numFmtId="181" fontId="30" fillId="0" borderId="22" xfId="0" applyNumberFormat="1" applyFont="1" applyFill="1" applyBorder="1" applyAlignment="1">
      <alignment horizontal="center" vertical="center"/>
    </xf>
    <xf numFmtId="0" fontId="39" fillId="0" borderId="58" xfId="0" applyFont="1" applyFill="1" applyBorder="1" applyAlignment="1">
      <alignment vertical="center"/>
    </xf>
    <xf numFmtId="0" fontId="27" fillId="0" borderId="69" xfId="0" applyFont="1" applyFill="1" applyBorder="1" applyAlignment="1">
      <alignment vertical="center"/>
    </xf>
    <xf numFmtId="0" fontId="30" fillId="0" borderId="69" xfId="0" applyFont="1" applyFill="1" applyBorder="1" applyAlignment="1">
      <alignment horizontal="center" vertical="center" wrapText="1"/>
    </xf>
    <xf numFmtId="181" fontId="30" fillId="0" borderId="58" xfId="0" applyNumberFormat="1" applyFont="1" applyFill="1" applyBorder="1" applyProtection="1">
      <protection locked="0"/>
    </xf>
    <xf numFmtId="181" fontId="30" fillId="0" borderId="70" xfId="0" applyNumberFormat="1" applyFont="1" applyFill="1" applyBorder="1" applyProtection="1">
      <protection locked="0"/>
    </xf>
    <xf numFmtId="183" fontId="27" fillId="0" borderId="71" xfId="0" applyNumberFormat="1" applyFont="1" applyFill="1" applyBorder="1" applyAlignment="1">
      <alignment horizontal="center" vertical="center"/>
    </xf>
    <xf numFmtId="0" fontId="27" fillId="0" borderId="72" xfId="0" applyFont="1" applyFill="1" applyBorder="1" applyAlignment="1">
      <alignment vertical="center"/>
    </xf>
    <xf numFmtId="0" fontId="30" fillId="0" borderId="72" xfId="0" applyFont="1" applyFill="1" applyBorder="1" applyAlignment="1">
      <alignment horizontal="center" vertical="center" wrapText="1"/>
    </xf>
    <xf numFmtId="181" fontId="30" fillId="0" borderId="73" xfId="0" applyNumberFormat="1" applyFont="1" applyFill="1" applyBorder="1" applyProtection="1">
      <protection locked="0"/>
    </xf>
    <xf numFmtId="0" fontId="30" fillId="0" borderId="38"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22" xfId="0" applyFont="1" applyFill="1" applyBorder="1" applyAlignment="1">
      <alignment horizontal="center" vertical="center"/>
    </xf>
    <xf numFmtId="0" fontId="27" fillId="0" borderId="0" xfId="56" applyFont="1" applyBorder="1" applyAlignment="1">
      <alignment horizontal="center" vertical="center"/>
    </xf>
    <xf numFmtId="0" fontId="32" fillId="0" borderId="0" xfId="56" applyFont="1" applyAlignment="1">
      <alignment vertical="center"/>
    </xf>
    <xf numFmtId="0" fontId="19" fillId="0" borderId="74" xfId="56" applyFont="1" applyBorder="1" applyAlignment="1">
      <alignment horizontal="center" vertical="center"/>
    </xf>
    <xf numFmtId="0" fontId="19" fillId="0" borderId="75" xfId="56" applyFont="1" applyBorder="1" applyAlignment="1">
      <alignment horizontal="center" vertical="center"/>
    </xf>
    <xf numFmtId="0" fontId="27" fillId="0" borderId="76" xfId="56" applyFont="1" applyBorder="1" applyAlignment="1" applyProtection="1">
      <alignment horizontal="center" vertical="center"/>
      <protection locked="0"/>
    </xf>
    <xf numFmtId="0" fontId="61" fillId="0" borderId="75" xfId="56" applyFont="1" applyBorder="1" applyAlignment="1">
      <alignment horizontal="center" vertical="center" wrapText="1"/>
    </xf>
    <xf numFmtId="0" fontId="19" fillId="0" borderId="77" xfId="56" applyFont="1" applyBorder="1" applyAlignment="1">
      <alignment horizontal="center" vertical="center"/>
    </xf>
    <xf numFmtId="0" fontId="27" fillId="0" borderId="0" xfId="56" applyFont="1" applyBorder="1" applyAlignment="1">
      <alignment vertical="center"/>
    </xf>
    <xf numFmtId="0" fontId="27" fillId="0" borderId="78" xfId="56" applyFont="1" applyBorder="1" applyAlignment="1" applyProtection="1">
      <alignment horizontal="center" vertical="center"/>
    </xf>
    <xf numFmtId="0" fontId="59" fillId="0" borderId="0" xfId="56" applyFont="1" applyBorder="1" applyAlignment="1">
      <alignment vertical="center"/>
    </xf>
    <xf numFmtId="0" fontId="27" fillId="0" borderId="0" xfId="56" applyFont="1" applyAlignment="1">
      <alignment vertical="center"/>
    </xf>
    <xf numFmtId="0" fontId="19" fillId="0" borderId="74" xfId="56" applyFont="1" applyFill="1" applyBorder="1" applyAlignment="1">
      <alignment horizontal="center" vertical="center"/>
    </xf>
    <xf numFmtId="0" fontId="19" fillId="0" borderId="75" xfId="56" applyFont="1" applyFill="1" applyBorder="1" applyAlignment="1">
      <alignment horizontal="center" vertical="center"/>
    </xf>
    <xf numFmtId="0" fontId="19" fillId="0" borderId="79" xfId="56" applyFont="1" applyFill="1" applyBorder="1" applyAlignment="1">
      <alignment horizontal="center" vertical="center"/>
    </xf>
    <xf numFmtId="0" fontId="30" fillId="0" borderId="0" xfId="0" applyFont="1" applyBorder="1" applyAlignment="1">
      <alignment vertical="center"/>
    </xf>
    <xf numFmtId="0" fontId="30" fillId="0" borderId="0" xfId="56" applyFont="1" applyBorder="1" applyAlignment="1">
      <alignment horizontal="right" vertical="center"/>
    </xf>
    <xf numFmtId="0" fontId="42" fillId="0" borderId="0" xfId="0" applyFont="1" applyFill="1" applyAlignment="1">
      <alignment vertical="center"/>
    </xf>
    <xf numFmtId="0" fontId="43" fillId="0" borderId="0" xfId="56" applyFont="1" applyAlignment="1">
      <alignment vertical="center"/>
    </xf>
    <xf numFmtId="0" fontId="31" fillId="0" borderId="0" xfId="56" applyFont="1" applyBorder="1" applyAlignment="1">
      <alignment horizontal="left" vertical="center"/>
    </xf>
    <xf numFmtId="0" fontId="31" fillId="0" borderId="0" xfId="0" applyFont="1" applyBorder="1" applyAlignment="1">
      <alignment vertical="center"/>
    </xf>
    <xf numFmtId="0" fontId="31" fillId="0" borderId="0" xfId="56" applyFont="1" applyBorder="1" applyAlignment="1">
      <alignment horizontal="right" vertical="center"/>
    </xf>
    <xf numFmtId="0" fontId="33" fillId="0" borderId="0" xfId="0" applyFont="1" applyFill="1" applyAlignment="1">
      <alignment vertical="center"/>
    </xf>
    <xf numFmtId="0" fontId="31" fillId="0" borderId="0" xfId="56" applyFont="1" applyAlignment="1">
      <alignment vertical="center"/>
    </xf>
    <xf numFmtId="0" fontId="31" fillId="0" borderId="41" xfId="56" applyFont="1" applyBorder="1" applyAlignment="1"/>
    <xf numFmtId="31" fontId="39" fillId="0" borderId="43" xfId="56" applyNumberFormat="1" applyFont="1" applyBorder="1" applyAlignment="1" applyProtection="1">
      <alignment horizontal="right" vertical="center"/>
    </xf>
    <xf numFmtId="0" fontId="62" fillId="0" borderId="0" xfId="0" applyFont="1" applyFill="1" applyBorder="1" applyAlignment="1">
      <alignment vertical="center"/>
    </xf>
    <xf numFmtId="0" fontId="30" fillId="0" borderId="0" xfId="0" applyFont="1" applyFill="1" applyBorder="1"/>
    <xf numFmtId="183" fontId="39" fillId="0" borderId="31" xfId="0" applyNumberFormat="1" applyFont="1" applyFill="1" applyBorder="1" applyAlignment="1">
      <alignment horizontal="left" vertical="center"/>
    </xf>
    <xf numFmtId="177" fontId="41" fillId="0" borderId="57" xfId="0" applyNumberFormat="1" applyFont="1" applyFill="1" applyBorder="1" applyAlignment="1">
      <alignment vertical="center"/>
    </xf>
    <xf numFmtId="9" fontId="41" fillId="0" borderId="57" xfId="0" applyNumberFormat="1" applyFont="1" applyFill="1" applyBorder="1" applyAlignment="1" applyProtection="1">
      <alignment horizontal="center" vertical="center"/>
    </xf>
    <xf numFmtId="176" fontId="41" fillId="0" borderId="28" xfId="0" applyNumberFormat="1" applyFont="1" applyFill="1" applyBorder="1" applyAlignment="1">
      <alignment vertical="center"/>
    </xf>
    <xf numFmtId="0" fontId="27" fillId="0" borderId="0" xfId="0" applyFont="1" applyAlignment="1" applyProtection="1">
      <alignment horizontal="right"/>
      <protection locked="0"/>
    </xf>
    <xf numFmtId="14" fontId="27" fillId="0" borderId="0" xfId="0" applyNumberFormat="1" applyFont="1" applyAlignment="1">
      <alignment horizontal="left"/>
    </xf>
    <xf numFmtId="14" fontId="30" fillId="0" borderId="0" xfId="0" applyNumberFormat="1" applyFont="1" applyAlignment="1">
      <alignment horizontal="left"/>
    </xf>
    <xf numFmtId="0" fontId="30" fillId="0" borderId="0" xfId="56" applyFont="1" applyAlignment="1" applyProtection="1">
      <alignment horizontal="left"/>
    </xf>
    <xf numFmtId="185" fontId="39" fillId="0" borderId="41" xfId="56" applyNumberFormat="1" applyFont="1" applyBorder="1" applyAlignment="1" applyProtection="1">
      <alignment horizontal="right" vertical="center"/>
      <protection locked="0"/>
    </xf>
    <xf numFmtId="184" fontId="39" fillId="0" borderId="43" xfId="56" applyNumberFormat="1" applyFont="1" applyBorder="1" applyAlignment="1" applyProtection="1">
      <alignment horizontal="right" vertical="center"/>
      <protection locked="0"/>
    </xf>
    <xf numFmtId="0" fontId="39" fillId="0" borderId="58" xfId="0" applyFont="1" applyFill="1" applyBorder="1" applyAlignment="1">
      <alignment vertical="center" wrapText="1"/>
    </xf>
    <xf numFmtId="0" fontId="27" fillId="0" borderId="56" xfId="0" applyFont="1" applyFill="1" applyBorder="1" applyAlignment="1">
      <alignment vertical="center" wrapText="1"/>
    </xf>
    <xf numFmtId="0" fontId="27" fillId="0" borderId="33" xfId="0" applyFont="1" applyFill="1" applyBorder="1" applyAlignment="1">
      <alignment vertical="center" wrapText="1"/>
    </xf>
    <xf numFmtId="0" fontId="27" fillId="0" borderId="23" xfId="0" applyFont="1" applyFill="1" applyBorder="1" applyAlignment="1">
      <alignment vertical="center" wrapText="1"/>
    </xf>
    <xf numFmtId="0" fontId="63" fillId="0" borderId="27" xfId="0" applyFont="1" applyBorder="1" applyAlignment="1"/>
    <xf numFmtId="0" fontId="63" fillId="0" borderId="0" xfId="0" applyFont="1" applyFill="1"/>
    <xf numFmtId="0" fontId="63" fillId="0" borderId="0" xfId="0" applyFont="1"/>
    <xf numFmtId="0" fontId="49" fillId="27" borderId="80" xfId="0" applyFont="1" applyFill="1" applyBorder="1" applyAlignment="1">
      <alignment horizontal="center"/>
    </xf>
    <xf numFmtId="9" fontId="49" fillId="0" borderId="80" xfId="0" applyNumberFormat="1" applyFont="1" applyBorder="1" applyAlignment="1" applyProtection="1">
      <alignment horizontal="center"/>
      <protection locked="0"/>
    </xf>
    <xf numFmtId="0" fontId="27" fillId="0" borderId="27" xfId="0" applyFont="1" applyFill="1" applyBorder="1" applyAlignment="1">
      <alignment vertical="center"/>
    </xf>
    <xf numFmtId="177" fontId="41" fillId="0" borderId="27" xfId="0" applyNumberFormat="1" applyFont="1" applyFill="1" applyBorder="1" applyAlignment="1">
      <alignment vertical="center"/>
    </xf>
    <xf numFmtId="0" fontId="27" fillId="0" borderId="0" xfId="0" applyFont="1" applyBorder="1" applyProtection="1">
      <protection locked="0"/>
    </xf>
    <xf numFmtId="9" fontId="41" fillId="0" borderId="61" xfId="0" applyNumberFormat="1" applyFont="1" applyFill="1" applyBorder="1" applyAlignment="1" applyProtection="1">
      <alignment horizontal="center" vertical="center"/>
    </xf>
    <xf numFmtId="176" fontId="41" fillId="0" borderId="52" xfId="0" applyNumberFormat="1" applyFont="1" applyFill="1" applyBorder="1" applyAlignment="1">
      <alignment vertical="center"/>
    </xf>
    <xf numFmtId="0" fontId="64" fillId="0" borderId="0" xfId="0" applyFont="1" applyFill="1" applyBorder="1" applyAlignment="1">
      <alignment vertical="top" wrapText="1"/>
    </xf>
    <xf numFmtId="183" fontId="27" fillId="0" borderId="49" xfId="0" applyNumberFormat="1" applyFont="1" applyFill="1" applyBorder="1" applyAlignment="1">
      <alignment horizontal="center" vertical="center"/>
    </xf>
    <xf numFmtId="6" fontId="41" fillId="0" borderId="35" xfId="56" applyNumberFormat="1" applyFont="1" applyBorder="1" applyAlignment="1">
      <alignment vertical="center"/>
    </xf>
    <xf numFmtId="178" fontId="41" fillId="0" borderId="35" xfId="0" applyNumberFormat="1" applyFont="1" applyFill="1" applyBorder="1" applyAlignment="1" applyProtection="1">
      <alignment horizontal="center" vertical="center"/>
      <protection locked="0"/>
    </xf>
    <xf numFmtId="178" fontId="41" fillId="0" borderId="35" xfId="0" applyNumberFormat="1" applyFont="1" applyFill="1" applyBorder="1" applyAlignment="1">
      <alignment horizontal="center" vertical="center"/>
    </xf>
    <xf numFmtId="0" fontId="65" fillId="0" borderId="35" xfId="0" applyFont="1" applyFill="1" applyBorder="1" applyAlignment="1">
      <alignment vertical="center" wrapText="1"/>
    </xf>
    <xf numFmtId="0" fontId="65" fillId="0" borderId="35" xfId="56" applyFont="1" applyBorder="1" applyAlignment="1">
      <alignment vertical="center"/>
    </xf>
    <xf numFmtId="0" fontId="41" fillId="0" borderId="35" xfId="56" applyFont="1" applyBorder="1" applyAlignment="1">
      <alignment vertical="center"/>
    </xf>
    <xf numFmtId="178" fontId="41" fillId="0" borderId="25" xfId="0" applyNumberFormat="1" applyFont="1" applyFill="1" applyBorder="1" applyAlignment="1" applyProtection="1">
      <alignment horizontal="center" vertical="center"/>
      <protection locked="0"/>
    </xf>
    <xf numFmtId="183" fontId="27" fillId="0" borderId="81" xfId="0" applyNumberFormat="1" applyFont="1" applyFill="1" applyBorder="1" applyAlignment="1">
      <alignment horizontal="center" vertical="center"/>
    </xf>
    <xf numFmtId="0" fontId="65" fillId="0" borderId="67" xfId="0" applyFont="1" applyFill="1" applyBorder="1" applyAlignment="1">
      <alignment vertical="center"/>
    </xf>
    <xf numFmtId="6" fontId="41" fillId="0" borderId="67" xfId="56" applyNumberFormat="1" applyFont="1" applyBorder="1" applyAlignment="1">
      <alignment vertical="center"/>
    </xf>
    <xf numFmtId="178" fontId="41" fillId="0" borderId="67" xfId="0" applyNumberFormat="1" applyFont="1" applyFill="1" applyBorder="1" applyAlignment="1" applyProtection="1">
      <alignment horizontal="center" vertical="center"/>
      <protection locked="0"/>
    </xf>
    <xf numFmtId="178" fontId="41" fillId="0" borderId="67" xfId="0" applyNumberFormat="1" applyFont="1" applyFill="1" applyBorder="1" applyAlignment="1">
      <alignment horizontal="center" vertical="center"/>
    </xf>
    <xf numFmtId="183" fontId="27" fillId="0" borderId="82" xfId="0" applyNumberFormat="1" applyFont="1" applyBorder="1" applyAlignment="1">
      <alignment horizontal="center" vertical="center"/>
    </xf>
    <xf numFmtId="0" fontId="30" fillId="0" borderId="82" xfId="0" applyFont="1" applyBorder="1" applyAlignment="1">
      <alignment horizontal="center" vertical="center"/>
    </xf>
    <xf numFmtId="0" fontId="30" fillId="0" borderId="83" xfId="0" applyFont="1" applyBorder="1" applyAlignment="1">
      <alignment horizontal="center" vertical="center"/>
    </xf>
    <xf numFmtId="0" fontId="30" fillId="0" borderId="1" xfId="0" applyFont="1" applyBorder="1" applyAlignment="1">
      <alignment horizontal="center" vertical="center"/>
    </xf>
    <xf numFmtId="0" fontId="30" fillId="0" borderId="18" xfId="0" applyFont="1" applyBorder="1" applyAlignment="1">
      <alignment horizontal="center" vertical="center"/>
    </xf>
    <xf numFmtId="0" fontId="41" fillId="0" borderId="25" xfId="56" applyFont="1" applyBorder="1" applyAlignment="1">
      <alignment vertical="center"/>
    </xf>
    <xf numFmtId="6" fontId="41" fillId="0" borderId="25" xfId="56" applyNumberFormat="1" applyFont="1" applyBorder="1" applyAlignment="1">
      <alignment vertical="center"/>
    </xf>
    <xf numFmtId="178" fontId="41" fillId="0" borderId="25" xfId="0" applyNumberFormat="1" applyFont="1" applyFill="1" applyBorder="1" applyAlignment="1">
      <alignment horizontal="center" vertical="center"/>
    </xf>
    <xf numFmtId="0" fontId="41" fillId="0" borderId="67" xfId="56" applyFont="1" applyBorder="1" applyAlignment="1">
      <alignment vertical="center"/>
    </xf>
    <xf numFmtId="183" fontId="27" fillId="0" borderId="84" xfId="0" applyNumberFormat="1" applyFont="1" applyFill="1" applyBorder="1" applyAlignment="1">
      <alignment horizontal="center" vertical="center"/>
    </xf>
    <xf numFmtId="183" fontId="27" fillId="24" borderId="49" xfId="0" applyNumberFormat="1" applyFont="1" applyFill="1" applyBorder="1" applyAlignment="1">
      <alignment horizontal="center" vertical="center"/>
    </xf>
    <xf numFmtId="183" fontId="27" fillId="24" borderId="50" xfId="0" applyNumberFormat="1" applyFont="1" applyFill="1" applyBorder="1" applyAlignment="1">
      <alignment horizontal="center" vertical="center"/>
    </xf>
    <xf numFmtId="0" fontId="41" fillId="0" borderId="35" xfId="56" applyNumberFormat="1" applyFont="1" applyBorder="1" applyAlignment="1">
      <alignment horizontal="center" vertical="center"/>
    </xf>
    <xf numFmtId="178" fontId="41" fillId="0" borderId="34" xfId="0" applyNumberFormat="1" applyFont="1" applyFill="1" applyBorder="1" applyAlignment="1">
      <alignment horizontal="center" vertical="center"/>
    </xf>
    <xf numFmtId="178" fontId="41" fillId="0" borderId="59" xfId="0" applyNumberFormat="1" applyFont="1" applyFill="1" applyBorder="1" applyAlignment="1" applyProtection="1">
      <alignment horizontal="center" vertical="center"/>
      <protection locked="0"/>
    </xf>
    <xf numFmtId="178" fontId="41" fillId="0" borderId="60" xfId="0" applyNumberFormat="1" applyFont="1" applyFill="1" applyBorder="1" applyAlignment="1" applyProtection="1">
      <alignment horizontal="center" vertical="center"/>
      <protection locked="0"/>
    </xf>
    <xf numFmtId="178" fontId="41" fillId="0" borderId="85" xfId="0" applyNumberFormat="1" applyFont="1" applyFill="1" applyBorder="1" applyAlignment="1" applyProtection="1">
      <alignment horizontal="center" vertical="center"/>
      <protection locked="0"/>
    </xf>
    <xf numFmtId="178" fontId="41" fillId="0" borderId="71" xfId="0" applyNumberFormat="1" applyFont="1" applyFill="1" applyBorder="1" applyAlignment="1" applyProtection="1">
      <alignment horizontal="center" vertical="center"/>
      <protection locked="0"/>
    </xf>
    <xf numFmtId="181" fontId="30" fillId="0" borderId="85" xfId="0" applyNumberFormat="1" applyFont="1" applyFill="1" applyBorder="1" applyProtection="1">
      <protection locked="0"/>
    </xf>
    <xf numFmtId="178" fontId="41" fillId="0" borderId="24" xfId="0" applyNumberFormat="1" applyFont="1" applyFill="1" applyBorder="1" applyAlignment="1">
      <alignment horizontal="center" vertical="center"/>
    </xf>
    <xf numFmtId="178" fontId="41" fillId="0" borderId="106" xfId="0" applyNumberFormat="1" applyFont="1" applyFill="1" applyBorder="1" applyAlignment="1" applyProtection="1">
      <alignment horizontal="center" vertical="center"/>
      <protection locked="0"/>
    </xf>
    <xf numFmtId="178" fontId="41" fillId="0" borderId="44" xfId="0" applyNumberFormat="1" applyFont="1" applyFill="1" applyBorder="1" applyAlignment="1">
      <alignment horizontal="center" vertical="center"/>
    </xf>
    <xf numFmtId="0" fontId="41" fillId="0" borderId="107" xfId="56" applyFont="1" applyBorder="1" applyAlignment="1">
      <alignment vertical="center"/>
    </xf>
    <xf numFmtId="0" fontId="41" fillId="0" borderId="108" xfId="56" applyFont="1" applyBorder="1" applyAlignment="1">
      <alignment vertical="center" wrapText="1"/>
    </xf>
    <xf numFmtId="0" fontId="41" fillId="0" borderId="109" xfId="56" applyFont="1" applyBorder="1" applyAlignment="1">
      <alignment vertical="center" wrapText="1"/>
    </xf>
    <xf numFmtId="0" fontId="41" fillId="0" borderId="110" xfId="56" applyFont="1" applyBorder="1" applyAlignment="1">
      <alignment vertical="center"/>
    </xf>
    <xf numFmtId="0" fontId="41" fillId="0" borderId="111" xfId="56" applyFont="1" applyBorder="1" applyAlignment="1">
      <alignment vertical="center"/>
    </xf>
    <xf numFmtId="0" fontId="41" fillId="0" borderId="112" xfId="56" applyFont="1" applyBorder="1" applyAlignment="1">
      <alignment vertical="center" wrapText="1"/>
    </xf>
    <xf numFmtId="0" fontId="41" fillId="0" borderId="90" xfId="56" applyFont="1" applyBorder="1" applyAlignment="1">
      <alignment vertical="center" wrapText="1"/>
    </xf>
    <xf numFmtId="0" fontId="41" fillId="0" borderId="113" xfId="56" applyFont="1" applyBorder="1" applyAlignment="1">
      <alignment vertical="center" wrapText="1"/>
    </xf>
    <xf numFmtId="0" fontId="41" fillId="0" borderId="114" xfId="56" applyFont="1" applyBorder="1" applyAlignment="1">
      <alignment vertical="center" wrapText="1"/>
    </xf>
    <xf numFmtId="0" fontId="41" fillId="0" borderId="115" xfId="56" applyFont="1" applyBorder="1" applyAlignment="1">
      <alignment vertical="center"/>
    </xf>
    <xf numFmtId="0" fontId="41" fillId="0" borderId="0" xfId="56" applyFont="1" applyBorder="1" applyAlignment="1">
      <alignment vertical="center" wrapText="1"/>
    </xf>
    <xf numFmtId="0" fontId="41" fillId="0" borderId="91" xfId="56" applyFont="1" applyBorder="1" applyAlignment="1">
      <alignment vertical="center" wrapText="1"/>
    </xf>
    <xf numFmtId="0" fontId="41" fillId="0" borderId="116" xfId="56" applyFont="1" applyBorder="1" applyAlignment="1">
      <alignment vertical="center" wrapText="1"/>
    </xf>
    <xf numFmtId="0" fontId="41" fillId="0" borderId="117" xfId="56" applyFont="1" applyBorder="1" applyAlignment="1">
      <alignment vertical="center" wrapText="1"/>
    </xf>
    <xf numFmtId="0" fontId="41" fillId="0" borderId="118" xfId="56" applyFont="1" applyBorder="1" applyAlignment="1">
      <alignment vertical="center" wrapText="1"/>
    </xf>
    <xf numFmtId="6" fontId="41" fillId="0" borderId="118" xfId="56" applyNumberFormat="1" applyFont="1" applyBorder="1" applyAlignment="1">
      <alignment vertical="center"/>
    </xf>
    <xf numFmtId="6" fontId="41" fillId="0" borderId="90" xfId="56" applyNumberFormat="1" applyFont="1" applyBorder="1" applyAlignment="1">
      <alignment vertical="center"/>
    </xf>
    <xf numFmtId="6" fontId="41" fillId="0" borderId="119" xfId="56" applyNumberFormat="1" applyFont="1" applyBorder="1" applyAlignment="1">
      <alignment vertical="center"/>
    </xf>
    <xf numFmtId="183" fontId="27" fillId="24" borderId="60" xfId="0" applyNumberFormat="1" applyFont="1" applyFill="1" applyBorder="1" applyAlignment="1">
      <alignment horizontal="center" vertical="center"/>
    </xf>
    <xf numFmtId="0" fontId="41" fillId="0" borderId="120" xfId="56" applyFont="1" applyBorder="1" applyAlignment="1">
      <alignment vertical="center" wrapText="1"/>
    </xf>
    <xf numFmtId="6" fontId="41" fillId="0" borderId="121" xfId="56" applyNumberFormat="1" applyFont="1" applyBorder="1" applyAlignment="1">
      <alignment vertical="center"/>
    </xf>
    <xf numFmtId="6" fontId="41" fillId="0" borderId="122" xfId="56" applyNumberFormat="1" applyFont="1" applyBorder="1" applyAlignment="1">
      <alignment vertical="center"/>
    </xf>
    <xf numFmtId="0" fontId="41" fillId="0" borderId="68" xfId="56" applyFont="1" applyBorder="1" applyAlignment="1">
      <alignment vertical="center" wrapText="1"/>
    </xf>
    <xf numFmtId="0" fontId="41" fillId="0" borderId="123" xfId="56" applyFont="1" applyBorder="1" applyAlignment="1">
      <alignment vertical="center" wrapText="1"/>
    </xf>
    <xf numFmtId="0" fontId="41" fillId="0" borderId="27" xfId="56" applyFont="1" applyBorder="1" applyAlignment="1">
      <alignment vertical="center" wrapText="1"/>
    </xf>
    <xf numFmtId="0" fontId="41" fillId="0" borderId="124" xfId="56" applyFont="1" applyBorder="1" applyAlignment="1">
      <alignment vertical="center"/>
    </xf>
    <xf numFmtId="0" fontId="41" fillId="0" borderId="114" xfId="56" applyFont="1" applyBorder="1" applyAlignment="1">
      <alignment vertical="center"/>
    </xf>
    <xf numFmtId="0" fontId="41" fillId="0" borderId="91" xfId="56" applyFont="1" applyBorder="1" applyAlignment="1">
      <alignment vertical="center"/>
    </xf>
    <xf numFmtId="183" fontId="27" fillId="0" borderId="125" xfId="0" applyNumberFormat="1" applyFont="1" applyFill="1" applyBorder="1" applyAlignment="1">
      <alignment horizontal="center" vertical="center"/>
    </xf>
    <xf numFmtId="183" fontId="27" fillId="0" borderId="115" xfId="0" applyNumberFormat="1" applyFont="1" applyFill="1" applyBorder="1" applyAlignment="1">
      <alignment horizontal="center" vertical="center"/>
    </xf>
    <xf numFmtId="181" fontId="30" fillId="0" borderId="94" xfId="0" applyNumberFormat="1" applyFont="1" applyFill="1" applyBorder="1" applyAlignment="1">
      <alignment horizontal="center" vertical="center"/>
    </xf>
    <xf numFmtId="181" fontId="30" fillId="0" borderId="126" xfId="0" applyNumberFormat="1" applyFont="1" applyFill="1" applyBorder="1" applyProtection="1">
      <protection locked="0"/>
    </xf>
    <xf numFmtId="181" fontId="30" fillId="0" borderId="37" xfId="0" applyNumberFormat="1" applyFont="1" applyFill="1" applyBorder="1" applyAlignment="1">
      <alignment horizontal="center" vertical="center"/>
    </xf>
    <xf numFmtId="181" fontId="30" fillId="0" borderId="59" xfId="0" applyNumberFormat="1" applyFont="1" applyFill="1" applyBorder="1" applyProtection="1">
      <protection locked="0"/>
    </xf>
    <xf numFmtId="6" fontId="41" fillId="0" borderId="127" xfId="56" applyNumberFormat="1" applyFont="1" applyBorder="1" applyAlignment="1">
      <alignment vertical="center"/>
    </xf>
    <xf numFmtId="178" fontId="41" fillId="0" borderId="20" xfId="0" applyNumberFormat="1" applyFont="1" applyFill="1" applyBorder="1" applyAlignment="1">
      <alignment horizontal="center" vertical="center"/>
    </xf>
    <xf numFmtId="0" fontId="27" fillId="0" borderId="0" xfId="56" applyFont="1" applyBorder="1" applyAlignment="1" applyProtection="1">
      <alignment vertical="center"/>
      <protection locked="0"/>
    </xf>
    <xf numFmtId="0" fontId="27" fillId="0" borderId="0" xfId="56" applyFont="1" applyBorder="1" applyAlignment="1" applyProtection="1">
      <alignment horizontal="left" vertical="center"/>
      <protection locked="0"/>
    </xf>
    <xf numFmtId="0" fontId="65" fillId="0" borderId="25" xfId="56" applyFont="1" applyBorder="1" applyAlignment="1">
      <alignment vertical="center"/>
    </xf>
    <xf numFmtId="0" fontId="41" fillId="0" borderId="25" xfId="0" applyNumberFormat="1" applyFont="1" applyFill="1" applyBorder="1" applyAlignment="1">
      <alignment horizontal="center" vertical="center"/>
    </xf>
    <xf numFmtId="183" fontId="27" fillId="0" borderId="129" xfId="0" applyNumberFormat="1" applyFont="1" applyFill="1" applyBorder="1" applyAlignment="1">
      <alignment horizontal="center" vertical="center"/>
    </xf>
    <xf numFmtId="0" fontId="41" fillId="0" borderId="120" xfId="56" applyFont="1" applyBorder="1" applyAlignment="1">
      <alignment vertical="center"/>
    </xf>
    <xf numFmtId="6" fontId="41" fillId="0" borderId="130" xfId="56" applyNumberFormat="1" applyFont="1" applyBorder="1" applyAlignment="1">
      <alignment vertical="center"/>
    </xf>
    <xf numFmtId="181" fontId="30" fillId="0" borderId="71" xfId="0" applyNumberFormat="1" applyFont="1" applyFill="1" applyBorder="1" applyProtection="1">
      <protection locked="0"/>
    </xf>
    <xf numFmtId="0" fontId="27" fillId="0" borderId="0" xfId="56" applyFont="1" applyBorder="1" applyAlignment="1" applyProtection="1">
      <alignment vertical="center"/>
    </xf>
    <xf numFmtId="0" fontId="27" fillId="0" borderId="98" xfId="56" applyFont="1" applyBorder="1" applyAlignment="1" applyProtection="1">
      <alignment horizontal="center" vertical="center"/>
      <protection locked="0"/>
    </xf>
    <xf numFmtId="0" fontId="27" fillId="0" borderId="99" xfId="56" applyFont="1" applyBorder="1" applyAlignment="1" applyProtection="1">
      <alignment horizontal="center" vertical="center"/>
      <protection locked="0"/>
    </xf>
    <xf numFmtId="0" fontId="27" fillId="0" borderId="100" xfId="56" applyFont="1" applyBorder="1" applyAlignment="1" applyProtection="1">
      <alignment horizontal="center" vertical="center"/>
      <protection locked="0"/>
    </xf>
    <xf numFmtId="0" fontId="27" fillId="0" borderId="101" xfId="56" applyFont="1" applyBorder="1" applyAlignment="1" applyProtection="1">
      <alignment horizontal="left" vertical="center"/>
      <protection locked="0"/>
    </xf>
    <xf numFmtId="0" fontId="27" fillId="0" borderId="102" xfId="56" applyFont="1" applyBorder="1" applyAlignment="1" applyProtection="1">
      <alignment horizontal="left" vertical="center"/>
      <protection locked="0"/>
    </xf>
    <xf numFmtId="0" fontId="27" fillId="0" borderId="103" xfId="56" applyFont="1" applyBorder="1" applyAlignment="1" applyProtection="1">
      <alignment horizontal="left" vertical="center"/>
      <protection locked="0"/>
    </xf>
    <xf numFmtId="0" fontId="27" fillId="0" borderId="95" xfId="56" applyFont="1" applyBorder="1" applyAlignment="1" applyProtection="1">
      <alignment horizontal="center" vertical="center"/>
      <protection locked="0"/>
    </xf>
    <xf numFmtId="0" fontId="27" fillId="0" borderId="96" xfId="56" applyFont="1" applyBorder="1" applyAlignment="1" applyProtection="1">
      <alignment horizontal="center" vertical="center"/>
      <protection locked="0"/>
    </xf>
    <xf numFmtId="0" fontId="27" fillId="0" borderId="76" xfId="56" applyFont="1" applyBorder="1" applyAlignment="1" applyProtection="1">
      <alignment horizontal="center" vertical="center"/>
      <protection locked="0"/>
    </xf>
    <xf numFmtId="0" fontId="27" fillId="0" borderId="97" xfId="56" applyFont="1" applyBorder="1" applyAlignment="1" applyProtection="1">
      <alignment horizontal="center" vertical="center"/>
      <protection locked="0"/>
    </xf>
    <xf numFmtId="0" fontId="19" fillId="0" borderId="95" xfId="56" applyFont="1" applyBorder="1" applyAlignment="1" applyProtection="1">
      <alignment horizontal="center" vertical="center"/>
    </xf>
    <xf numFmtId="186" fontId="27" fillId="0" borderId="95" xfId="56" applyNumberFormat="1" applyFont="1" applyBorder="1" applyAlignment="1" applyProtection="1">
      <alignment horizontal="center" vertical="center"/>
      <protection locked="0"/>
    </xf>
    <xf numFmtId="186" fontId="27" fillId="0" borderId="97" xfId="56" applyNumberFormat="1" applyFont="1" applyBorder="1" applyAlignment="1" applyProtection="1">
      <alignment horizontal="center" vertical="center"/>
      <protection locked="0"/>
    </xf>
    <xf numFmtId="0" fontId="19" fillId="0" borderId="104" xfId="56" applyFont="1" applyBorder="1" applyAlignment="1" applyProtection="1">
      <alignment horizontal="center" vertical="center"/>
    </xf>
    <xf numFmtId="0" fontId="27" fillId="0" borderId="105" xfId="56" applyFont="1" applyBorder="1" applyAlignment="1" applyProtection="1">
      <alignment horizontal="center" vertical="center"/>
      <protection locked="0"/>
    </xf>
    <xf numFmtId="0" fontId="27" fillId="0" borderId="95" xfId="56" applyFont="1" applyBorder="1" applyAlignment="1" applyProtection="1">
      <alignment horizontal="center" vertical="center"/>
    </xf>
    <xf numFmtId="14" fontId="31" fillId="0" borderId="41" xfId="56" applyNumberFormat="1" applyFont="1" applyBorder="1" applyAlignment="1" applyProtection="1">
      <alignment horizontal="center"/>
      <protection locked="0"/>
    </xf>
    <xf numFmtId="0" fontId="31" fillId="0" borderId="41" xfId="56" applyFont="1" applyBorder="1" applyAlignment="1" applyProtection="1">
      <alignment horizontal="center"/>
      <protection locked="0"/>
    </xf>
    <xf numFmtId="0" fontId="27" fillId="0" borderId="101" xfId="56" applyFont="1" applyFill="1" applyBorder="1" applyAlignment="1" applyProtection="1">
      <alignment horizontal="left" vertical="center"/>
      <protection locked="0"/>
    </xf>
    <xf numFmtId="0" fontId="27" fillId="0" borderId="102" xfId="56" applyFont="1" applyFill="1" applyBorder="1" applyAlignment="1" applyProtection="1">
      <alignment horizontal="left" vertical="center"/>
      <protection locked="0"/>
    </xf>
    <xf numFmtId="0" fontId="27" fillId="0" borderId="103" xfId="56" applyFont="1" applyFill="1" applyBorder="1" applyAlignment="1" applyProtection="1">
      <alignment horizontal="left" vertical="center"/>
      <protection locked="0"/>
    </xf>
    <xf numFmtId="0" fontId="27" fillId="0" borderId="128" xfId="56" applyFont="1" applyBorder="1" applyAlignment="1" applyProtection="1">
      <alignment horizontal="left" vertical="center"/>
      <protection locked="0"/>
    </xf>
    <xf numFmtId="0" fontId="47" fillId="0" borderId="86" xfId="56" applyFont="1" applyBorder="1" applyAlignment="1">
      <alignment horizontal="center"/>
    </xf>
    <xf numFmtId="0" fontId="53" fillId="0" borderId="87" xfId="54" applyFont="1" applyBorder="1" applyAlignment="1">
      <alignment vertical="center" wrapText="1"/>
    </xf>
    <xf numFmtId="0" fontId="53" fillId="0" borderId="88" xfId="54" applyFont="1" applyBorder="1" applyAlignment="1">
      <alignment vertical="center" wrapText="1"/>
    </xf>
    <xf numFmtId="0" fontId="53" fillId="0" borderId="89" xfId="54" applyFont="1" applyBorder="1" applyAlignment="1">
      <alignment vertical="center" wrapText="1"/>
    </xf>
    <xf numFmtId="0" fontId="53" fillId="0" borderId="90" xfId="54" applyFont="1" applyBorder="1" applyAlignment="1">
      <alignment vertical="center" wrapText="1"/>
    </xf>
    <xf numFmtId="0" fontId="53" fillId="0" borderId="0" xfId="54" applyFont="1" applyBorder="1" applyAlignment="1">
      <alignment vertical="center" wrapText="1"/>
    </xf>
    <xf numFmtId="0" fontId="53" fillId="0" borderId="91" xfId="54" applyFont="1" applyBorder="1" applyAlignment="1">
      <alignment vertical="center" wrapText="1"/>
    </xf>
    <xf numFmtId="0" fontId="53" fillId="0" borderId="92" xfId="54" applyFont="1" applyBorder="1" applyAlignment="1">
      <alignment vertical="center" wrapText="1"/>
    </xf>
    <xf numFmtId="0" fontId="53" fillId="0" borderId="86" xfId="54" applyFont="1" applyBorder="1" applyAlignment="1">
      <alignment vertical="center" wrapText="1"/>
    </xf>
    <xf numFmtId="0" fontId="53" fillId="0" borderId="93" xfId="54" applyFont="1" applyBorder="1" applyAlignment="1">
      <alignment vertical="center" wrapText="1"/>
    </xf>
    <xf numFmtId="0" fontId="52" fillId="0" borderId="82" xfId="56" applyFont="1" applyBorder="1" applyAlignment="1">
      <alignment horizontal="center" vertical="center"/>
    </xf>
    <xf numFmtId="0" fontId="52" fillId="0" borderId="1" xfId="56" applyFont="1" applyBorder="1" applyAlignment="1">
      <alignment horizontal="center" vertical="center"/>
    </xf>
    <xf numFmtId="0" fontId="52" fillId="0" borderId="94" xfId="56" applyFont="1" applyBorder="1" applyAlignment="1">
      <alignment horizontal="center" vertical="center"/>
    </xf>
    <xf numFmtId="0" fontId="27" fillId="0" borderId="27" xfId="56" applyFont="1" applyBorder="1" applyAlignment="1" applyProtection="1">
      <alignment horizontal="center"/>
      <protection locked="0"/>
    </xf>
    <xf numFmtId="0" fontId="34" fillId="0" borderId="0" xfId="56" applyFont="1" applyAlignment="1">
      <alignment horizontal="center" wrapText="1"/>
    </xf>
    <xf numFmtId="0" fontId="34" fillId="0" borderId="0" xfId="56" applyFont="1" applyAlignment="1">
      <alignment horizontal="center"/>
    </xf>
    <xf numFmtId="5" fontId="50" fillId="0" borderId="86" xfId="56" applyNumberFormat="1" applyFont="1" applyBorder="1" applyAlignment="1">
      <alignment horizontal="center"/>
    </xf>
    <xf numFmtId="42" fontId="50" fillId="0" borderId="86" xfId="56" applyNumberFormat="1" applyFont="1" applyBorder="1" applyAlignment="1">
      <alignment horizontal="center"/>
    </xf>
    <xf numFmtId="6" fontId="55" fillId="0" borderId="12" xfId="44" applyNumberFormat="1" applyFont="1" applyBorder="1" applyAlignment="1">
      <alignment horizontal="center"/>
    </xf>
    <xf numFmtId="5" fontId="50" fillId="0" borderId="2" xfId="56" applyNumberFormat="1" applyFont="1" applyBorder="1" applyAlignment="1">
      <alignment horizontal="center"/>
    </xf>
    <xf numFmtId="42" fontId="50" fillId="0" borderId="2" xfId="56" applyNumberFormat="1" applyFont="1" applyBorder="1" applyAlignment="1">
      <alignment horizontal="center"/>
    </xf>
    <xf numFmtId="0" fontId="41" fillId="0" borderId="12" xfId="0" applyFont="1" applyBorder="1" applyAlignment="1">
      <alignment horizontal="center"/>
    </xf>
    <xf numFmtId="5" fontId="36" fillId="0" borderId="0" xfId="0" applyNumberFormat="1" applyFont="1" applyFill="1" applyBorder="1" applyAlignment="1">
      <alignment horizontal="left"/>
    </xf>
    <xf numFmtId="5" fontId="36" fillId="0" borderId="0" xfId="0" applyNumberFormat="1" applyFont="1" applyFill="1" applyBorder="1" applyAlignment="1">
      <alignment horizontal="center"/>
    </xf>
    <xf numFmtId="5" fontId="36" fillId="0" borderId="65" xfId="0" applyNumberFormat="1" applyFont="1" applyFill="1" applyBorder="1" applyAlignment="1">
      <alignment horizontal="center"/>
    </xf>
    <xf numFmtId="0" fontId="64" fillId="0" borderId="0" xfId="0" applyFont="1" applyFill="1" applyBorder="1" applyAlignment="1">
      <alignment horizontal="left" vertical="top" wrapText="1"/>
    </xf>
    <xf numFmtId="0" fontId="65" fillId="0" borderId="47" xfId="0" applyFont="1" applyFill="1" applyBorder="1" applyAlignment="1">
      <alignment horizontal="left" vertical="center" wrapText="1"/>
    </xf>
    <xf numFmtId="0" fontId="65" fillId="0" borderId="44" xfId="0" applyFont="1" applyFill="1" applyBorder="1" applyAlignment="1">
      <alignment horizontal="left" vertical="center" wrapText="1"/>
    </xf>
    <xf numFmtId="0" fontId="65" fillId="0" borderId="33" xfId="0" applyFont="1" applyFill="1" applyBorder="1" applyAlignment="1">
      <alignment horizontal="left" vertical="center"/>
    </xf>
    <xf numFmtId="0" fontId="65" fillId="0" borderId="34" xfId="0" applyFont="1" applyFill="1" applyBorder="1" applyAlignment="1">
      <alignment horizontal="left" vertical="center"/>
    </xf>
    <xf numFmtId="0" fontId="65" fillId="0" borderId="33" xfId="0" applyFont="1" applyFill="1" applyBorder="1" applyAlignment="1">
      <alignment horizontal="left" vertical="center" wrapText="1"/>
    </xf>
    <xf numFmtId="0" fontId="65" fillId="0" borderId="34" xfId="0" applyFont="1" applyFill="1" applyBorder="1" applyAlignment="1">
      <alignment horizontal="left" vertical="center" wrapText="1"/>
    </xf>
    <xf numFmtId="0" fontId="41" fillId="0" borderId="35" xfId="56" applyFont="1" applyBorder="1" applyAlignment="1">
      <alignment horizontal="left" vertical="center" wrapText="1"/>
    </xf>
    <xf numFmtId="0" fontId="41" fillId="0" borderId="25" xfId="56" applyFont="1" applyBorder="1" applyAlignment="1">
      <alignment horizontal="left" vertical="center" wrapText="1"/>
    </xf>
    <xf numFmtId="0" fontId="41" fillId="0" borderId="67" xfId="56" applyFont="1" applyBorder="1" applyAlignment="1">
      <alignment horizontal="left" vertical="center" wrapText="1"/>
    </xf>
    <xf numFmtId="0" fontId="65" fillId="0" borderId="35" xfId="56" applyFont="1" applyBorder="1" applyAlignment="1">
      <alignment horizontal="left" vertical="center" wrapText="1"/>
    </xf>
    <xf numFmtId="0" fontId="65" fillId="0" borderId="25" xfId="56" applyFont="1" applyBorder="1" applyAlignment="1">
      <alignment horizontal="left" vertical="center" wrapText="1"/>
    </xf>
    <xf numFmtId="0" fontId="56" fillId="0" borderId="0" xfId="0" applyFont="1" applyFill="1" applyBorder="1" applyAlignment="1">
      <alignment horizontal="left" vertical="top"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 - Style1" xfId="23" xr:uid="{00000000-0005-0000-0000-000016000000}"/>
    <cellStyle name="Normal_#18-Internet" xfId="24" xr:uid="{00000000-0005-0000-0000-000017000000}"/>
    <cellStyle name="price" xfId="25" xr:uid="{00000000-0005-0000-0000-000018000000}"/>
    <cellStyle name="revised" xfId="26" xr:uid="{00000000-0005-0000-0000-000019000000}"/>
    <cellStyle name="section" xfId="27" xr:uid="{00000000-0005-0000-0000-00001A000000}"/>
    <cellStyle name="subhead" xfId="28" xr:uid="{00000000-0005-0000-0000-00001B000000}"/>
    <cellStyle name="title" xfId="29" xr:uid="{00000000-0005-0000-0000-00001C000000}"/>
    <cellStyle name="アクセント 1" xfId="30" builtinId="29" customBuiltin="1"/>
    <cellStyle name="アクセント 2" xfId="31" builtinId="33" customBuiltin="1"/>
    <cellStyle name="アクセント 3" xfId="32" builtinId="37" customBuiltin="1"/>
    <cellStyle name="アクセント 4" xfId="33" builtinId="41" customBuiltin="1"/>
    <cellStyle name="アクセント 5" xfId="34" builtinId="45" customBuiltin="1"/>
    <cellStyle name="アクセント 6" xfId="35" builtinId="49" customBuiltin="1"/>
    <cellStyle name="タイトル" xfId="36" builtinId="15" customBuiltin="1"/>
    <cellStyle name="チェック セル" xfId="37" builtinId="23" customBuiltin="1"/>
    <cellStyle name="どちらでもない" xfId="38" builtinId="28" customBuiltin="1"/>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見出し 1" xfId="45" builtinId="16" customBuiltin="1"/>
    <cellStyle name="見出し 2" xfId="46" builtinId="17" customBuiltin="1"/>
    <cellStyle name="見出し 3" xfId="47" builtinId="18" customBuiltin="1"/>
    <cellStyle name="見出し 4" xfId="48" builtinId="19" customBuiltin="1"/>
    <cellStyle name="集計" xfId="49" builtinId="25" customBuiltin="1"/>
    <cellStyle name="出力" xfId="50" builtinId="21" customBuiltin="1"/>
    <cellStyle name="説明文" xfId="51" builtinId="53" customBuiltin="1"/>
    <cellStyle name="通貨" xfId="52" builtinId="7"/>
    <cellStyle name="入力" xfId="53" builtinId="20" customBuiltin="1"/>
    <cellStyle name="標準" xfId="0" builtinId="0"/>
    <cellStyle name="標準_【パートナー様】ミラクルサポート注文書" xfId="54" xr:uid="{00000000-0005-0000-0000-000036000000}"/>
    <cellStyle name="標準_ﾊﾟｰﾄﾅｰ様用PUC専用ﾍｯﾀﾞ (2)" xfId="55" xr:uid="{00000000-0005-0000-0000-000037000000}"/>
    <cellStyle name="標準_ﾊﾟｰﾄﾅｰ様用PUC専用ﾍｯﾀﾞ_ﾊﾟｰﾄﾅｰ様用PUC専用ﾍｯﾀﾞ (2)" xfId="56" xr:uid="{00000000-0005-0000-0000-000038000000}"/>
    <cellStyle name="良い" xfId="5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260350</xdr:colOff>
      <xdr:row>58</xdr:row>
      <xdr:rowOff>0</xdr:rowOff>
    </xdr:from>
    <xdr:to>
      <xdr:col>10</xdr:col>
      <xdr:colOff>482600</xdr:colOff>
      <xdr:row>62</xdr:row>
      <xdr:rowOff>133350</xdr:rowOff>
    </xdr:to>
    <xdr:pic>
      <xdr:nvPicPr>
        <xdr:cNvPr id="16665" name="Picture 9" descr="VERT">
          <a:extLst>
            <a:ext uri="{FF2B5EF4-FFF2-40B4-BE49-F238E27FC236}">
              <a16:creationId xmlns:a16="http://schemas.microsoft.com/office/drawing/2014/main" id="{D8B2806F-2A25-445C-9C1C-B6D665DC8860}"/>
            </a:ext>
          </a:extLst>
        </xdr:cNvPr>
        <xdr:cNvPicPr>
          <a:picLocks noChangeAspect="1" noChangeArrowheads="1"/>
        </xdr:cNvPicPr>
      </xdr:nvPicPr>
      <xdr:blipFill>
        <a:blip xmlns:r="http://schemas.openxmlformats.org/officeDocument/2006/relationships" r:embed="rId1" cstate="print">
          <a:clrChange>
            <a:clrFrom>
              <a:srgbClr val="FDFDFD"/>
            </a:clrFrom>
            <a:clrTo>
              <a:srgbClr val="FDFDFD">
                <a:alpha val="0"/>
              </a:srgbClr>
            </a:clrTo>
          </a:clrChange>
          <a:extLst>
            <a:ext uri="{28A0092B-C50C-407E-A947-70E740481C1C}">
              <a14:useLocalDpi xmlns:a14="http://schemas.microsoft.com/office/drawing/2010/main" val="0"/>
            </a:ext>
          </a:extLst>
        </a:blip>
        <a:srcRect l="14554" t="19621" r="14554" b="20886"/>
        <a:stretch>
          <a:fillRect/>
        </a:stretch>
      </xdr:blipFill>
      <xdr:spPr bwMode="auto">
        <a:xfrm>
          <a:off x="5734050" y="11836400"/>
          <a:ext cx="1028700" cy="654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pic>
      <xdr:nvPicPr>
        <xdr:cNvPr id="31472" name="ピクチャ 5">
          <a:extLst>
            <a:ext uri="{FF2B5EF4-FFF2-40B4-BE49-F238E27FC236}">
              <a16:creationId xmlns:a16="http://schemas.microsoft.com/office/drawing/2014/main" id="{5C435EBA-D9CF-49F3-8ED4-724C49DCE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33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xdr:row>
      <xdr:rowOff>0</xdr:rowOff>
    </xdr:from>
    <xdr:to>
      <xdr:col>11</xdr:col>
      <xdr:colOff>0</xdr:colOff>
      <xdr:row>2</xdr:row>
      <xdr:rowOff>0</xdr:rowOff>
    </xdr:to>
    <xdr:pic>
      <xdr:nvPicPr>
        <xdr:cNvPr id="31473" name="ピクチャ 5">
          <a:extLst>
            <a:ext uri="{FF2B5EF4-FFF2-40B4-BE49-F238E27FC236}">
              <a16:creationId xmlns:a16="http://schemas.microsoft.com/office/drawing/2014/main" id="{0AC1519D-358F-4E04-AF33-63A20B853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3350" y="2667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31474" name="ピクチャ 5">
          <a:extLst>
            <a:ext uri="{FF2B5EF4-FFF2-40B4-BE49-F238E27FC236}">
              <a16:creationId xmlns:a16="http://schemas.microsoft.com/office/drawing/2014/main" id="{8E1C1AEF-AD36-4A22-92CA-E0713603D0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33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11</xdr:col>
      <xdr:colOff>0</xdr:colOff>
      <xdr:row>0</xdr:row>
      <xdr:rowOff>0</xdr:rowOff>
    </xdr:to>
    <xdr:pic>
      <xdr:nvPicPr>
        <xdr:cNvPr id="31475" name="ピクチャ 5">
          <a:extLst>
            <a:ext uri="{FF2B5EF4-FFF2-40B4-BE49-F238E27FC236}">
              <a16:creationId xmlns:a16="http://schemas.microsoft.com/office/drawing/2014/main" id="{06F792E2-48AF-4DEE-AF8C-FCE3F4CDF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5950" y="0"/>
          <a:ext cx="78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10</xdr:col>
      <xdr:colOff>0</xdr:colOff>
      <xdr:row>0</xdr:row>
      <xdr:rowOff>0</xdr:rowOff>
    </xdr:to>
    <xdr:pic>
      <xdr:nvPicPr>
        <xdr:cNvPr id="31476" name="ピクチャ 5">
          <a:extLst>
            <a:ext uri="{FF2B5EF4-FFF2-40B4-BE49-F238E27FC236}">
              <a16:creationId xmlns:a16="http://schemas.microsoft.com/office/drawing/2014/main" id="{0F576B28-FF48-4764-94CC-CFB964C1BA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8550" y="0"/>
          <a:ext cx="78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pic>
      <xdr:nvPicPr>
        <xdr:cNvPr id="32496" name="ピクチャ 5">
          <a:extLst>
            <a:ext uri="{FF2B5EF4-FFF2-40B4-BE49-F238E27FC236}">
              <a16:creationId xmlns:a16="http://schemas.microsoft.com/office/drawing/2014/main" id="{7D46F9C7-185A-4460-B079-A9AE52329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28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xdr:row>
      <xdr:rowOff>0</xdr:rowOff>
    </xdr:from>
    <xdr:to>
      <xdr:col>11</xdr:col>
      <xdr:colOff>0</xdr:colOff>
      <xdr:row>2</xdr:row>
      <xdr:rowOff>0</xdr:rowOff>
    </xdr:to>
    <xdr:pic>
      <xdr:nvPicPr>
        <xdr:cNvPr id="32497" name="ピクチャ 5">
          <a:extLst>
            <a:ext uri="{FF2B5EF4-FFF2-40B4-BE49-F238E27FC236}">
              <a16:creationId xmlns:a16="http://schemas.microsoft.com/office/drawing/2014/main" id="{1F482810-A57E-4F98-8918-D4915B041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28650" y="2667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32498" name="ピクチャ 5">
          <a:extLst>
            <a:ext uri="{FF2B5EF4-FFF2-40B4-BE49-F238E27FC236}">
              <a16:creationId xmlns:a16="http://schemas.microsoft.com/office/drawing/2014/main" id="{90C7EBBE-9DF8-461C-98CE-8E033F8BC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286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11</xdr:col>
      <xdr:colOff>0</xdr:colOff>
      <xdr:row>0</xdr:row>
      <xdr:rowOff>0</xdr:rowOff>
    </xdr:to>
    <xdr:pic>
      <xdr:nvPicPr>
        <xdr:cNvPr id="32499" name="ピクチャ 5">
          <a:extLst>
            <a:ext uri="{FF2B5EF4-FFF2-40B4-BE49-F238E27FC236}">
              <a16:creationId xmlns:a16="http://schemas.microsoft.com/office/drawing/2014/main" id="{257AAC8E-A87D-4802-8C81-4E46B9FA02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0"/>
          <a:ext cx="78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10</xdr:col>
      <xdr:colOff>0</xdr:colOff>
      <xdr:row>0</xdr:row>
      <xdr:rowOff>0</xdr:rowOff>
    </xdr:to>
    <xdr:pic>
      <xdr:nvPicPr>
        <xdr:cNvPr id="32500" name="ピクチャ 5">
          <a:extLst>
            <a:ext uri="{FF2B5EF4-FFF2-40B4-BE49-F238E27FC236}">
              <a16:creationId xmlns:a16="http://schemas.microsoft.com/office/drawing/2014/main" id="{95FAB6D4-961C-406C-A13E-7DD6AF714E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53850" y="0"/>
          <a:ext cx="78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pic>
      <xdr:nvPicPr>
        <xdr:cNvPr id="32844" name="ピクチャ 5">
          <a:extLst>
            <a:ext uri="{FF2B5EF4-FFF2-40B4-BE49-F238E27FC236}">
              <a16:creationId xmlns:a16="http://schemas.microsoft.com/office/drawing/2014/main" id="{5EF637B3-6559-46F4-B4EA-DFD60C91F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9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xdr:row>
      <xdr:rowOff>0</xdr:rowOff>
    </xdr:from>
    <xdr:to>
      <xdr:col>11</xdr:col>
      <xdr:colOff>0</xdr:colOff>
      <xdr:row>2</xdr:row>
      <xdr:rowOff>0</xdr:rowOff>
    </xdr:to>
    <xdr:pic>
      <xdr:nvPicPr>
        <xdr:cNvPr id="32845" name="ピクチャ 5">
          <a:extLst>
            <a:ext uri="{FF2B5EF4-FFF2-40B4-BE49-F238E27FC236}">
              <a16:creationId xmlns:a16="http://schemas.microsoft.com/office/drawing/2014/main" id="{713ED0F5-35B8-47E9-AA60-63276E2EAC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9950" y="2667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32846" name="ピクチャ 5">
          <a:extLst>
            <a:ext uri="{FF2B5EF4-FFF2-40B4-BE49-F238E27FC236}">
              <a16:creationId xmlns:a16="http://schemas.microsoft.com/office/drawing/2014/main" id="{02524131-0B48-4876-B4F6-E9092644C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9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11</xdr:col>
      <xdr:colOff>0</xdr:colOff>
      <xdr:row>0</xdr:row>
      <xdr:rowOff>0</xdr:rowOff>
    </xdr:to>
    <xdr:pic>
      <xdr:nvPicPr>
        <xdr:cNvPr id="32847" name="ピクチャ 5">
          <a:extLst>
            <a:ext uri="{FF2B5EF4-FFF2-40B4-BE49-F238E27FC236}">
              <a16:creationId xmlns:a16="http://schemas.microsoft.com/office/drawing/2014/main" id="{CE791F3A-54C4-4799-9BBF-57308CD2F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10</xdr:col>
      <xdr:colOff>0</xdr:colOff>
      <xdr:row>0</xdr:row>
      <xdr:rowOff>0</xdr:rowOff>
    </xdr:to>
    <xdr:pic>
      <xdr:nvPicPr>
        <xdr:cNvPr id="32848" name="ピクチャ 5">
          <a:extLst>
            <a:ext uri="{FF2B5EF4-FFF2-40B4-BE49-F238E27FC236}">
              <a16:creationId xmlns:a16="http://schemas.microsoft.com/office/drawing/2014/main" id="{AC5D3760-BA77-4FD3-9CB8-B1B212E3A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5150" y="0"/>
          <a:ext cx="78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pic>
      <xdr:nvPicPr>
        <xdr:cNvPr id="33858" name="ピクチャ 5">
          <a:extLst>
            <a:ext uri="{FF2B5EF4-FFF2-40B4-BE49-F238E27FC236}">
              <a16:creationId xmlns:a16="http://schemas.microsoft.com/office/drawing/2014/main" id="{AFAF13D8-42DD-4C65-8A17-3BB6211490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9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xdr:row>
      <xdr:rowOff>0</xdr:rowOff>
    </xdr:from>
    <xdr:to>
      <xdr:col>11</xdr:col>
      <xdr:colOff>0</xdr:colOff>
      <xdr:row>2</xdr:row>
      <xdr:rowOff>0</xdr:rowOff>
    </xdr:to>
    <xdr:pic>
      <xdr:nvPicPr>
        <xdr:cNvPr id="33859" name="ピクチャ 5">
          <a:extLst>
            <a:ext uri="{FF2B5EF4-FFF2-40B4-BE49-F238E27FC236}">
              <a16:creationId xmlns:a16="http://schemas.microsoft.com/office/drawing/2014/main" id="{4972E69E-D92D-4740-A0D5-5B1EE35A88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9950" y="2667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0</xdr:row>
      <xdr:rowOff>0</xdr:rowOff>
    </xdr:from>
    <xdr:to>
      <xdr:col>11</xdr:col>
      <xdr:colOff>0</xdr:colOff>
      <xdr:row>0</xdr:row>
      <xdr:rowOff>0</xdr:rowOff>
    </xdr:to>
    <xdr:pic>
      <xdr:nvPicPr>
        <xdr:cNvPr id="33860" name="ピクチャ 5">
          <a:extLst>
            <a:ext uri="{FF2B5EF4-FFF2-40B4-BE49-F238E27FC236}">
              <a16:creationId xmlns:a16="http://schemas.microsoft.com/office/drawing/2014/main" id="{2BBBD749-AF0F-4011-95AD-B917D298FC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99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11</xdr:col>
      <xdr:colOff>0</xdr:colOff>
      <xdr:row>0</xdr:row>
      <xdr:rowOff>0</xdr:rowOff>
    </xdr:to>
    <xdr:pic>
      <xdr:nvPicPr>
        <xdr:cNvPr id="33861" name="ピクチャ 5">
          <a:extLst>
            <a:ext uri="{FF2B5EF4-FFF2-40B4-BE49-F238E27FC236}">
              <a16:creationId xmlns:a16="http://schemas.microsoft.com/office/drawing/2014/main" id="{616C9227-F81F-45CB-B9FA-9C7EFD83B3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0</xdr:rowOff>
    </xdr:from>
    <xdr:to>
      <xdr:col>10</xdr:col>
      <xdr:colOff>0</xdr:colOff>
      <xdr:row>0</xdr:row>
      <xdr:rowOff>0</xdr:rowOff>
    </xdr:to>
    <xdr:pic>
      <xdr:nvPicPr>
        <xdr:cNvPr id="33862" name="ピクチャ 5">
          <a:extLst>
            <a:ext uri="{FF2B5EF4-FFF2-40B4-BE49-F238E27FC236}">
              <a16:creationId xmlns:a16="http://schemas.microsoft.com/office/drawing/2014/main" id="{055D13D0-9925-4772-AA54-45452B92B0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95150" y="0"/>
          <a:ext cx="787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zoomScaleNormal="100" workbookViewId="0"/>
  </sheetViews>
  <sheetFormatPr defaultColWidth="9.140625" defaultRowHeight="12"/>
  <cols>
    <col min="1" max="1" width="13.28515625" style="1" customWidth="1"/>
    <col min="2" max="2" width="3.7109375" style="1" customWidth="1"/>
    <col min="3" max="3" width="11.85546875" style="1" customWidth="1"/>
    <col min="4" max="4" width="14.5703125" style="1" customWidth="1"/>
    <col min="5" max="5" width="11.85546875" style="1" customWidth="1"/>
    <col min="6" max="6" width="3.7109375" style="1" customWidth="1"/>
    <col min="7" max="7" width="4.7109375" style="1" customWidth="1"/>
    <col min="8" max="8" width="9.7109375" style="1" customWidth="1"/>
    <col min="9" max="10" width="12.7109375" style="1" customWidth="1"/>
    <col min="11" max="11" width="9.7109375" style="1" customWidth="1"/>
    <col min="12" max="16384" width="9.140625" style="1"/>
  </cols>
  <sheetData>
    <row r="1" spans="1:11" ht="18" customHeight="1">
      <c r="A1" s="1" t="s">
        <v>0</v>
      </c>
      <c r="I1" s="282" t="s">
        <v>1</v>
      </c>
      <c r="J1" s="407"/>
      <c r="K1" s="408"/>
    </row>
    <row r="2" spans="1:11" ht="18" customHeight="1">
      <c r="A2" s="293" t="s">
        <v>125</v>
      </c>
    </row>
    <row r="3" spans="1:11" ht="18" customHeight="1" thickBot="1">
      <c r="A3" s="293" t="s">
        <v>126</v>
      </c>
      <c r="F3" s="4" t="s">
        <v>2</v>
      </c>
      <c r="G3" s="5" t="s">
        <v>3</v>
      </c>
      <c r="I3" s="426"/>
      <c r="J3" s="426"/>
      <c r="K3" s="426"/>
    </row>
    <row r="4" spans="1:11" ht="18" customHeight="1">
      <c r="A4" s="293" t="s">
        <v>288</v>
      </c>
      <c r="I4" s="6" t="s">
        <v>24</v>
      </c>
    </row>
    <row r="5" spans="1:11" ht="13.5">
      <c r="A5" s="237" t="s">
        <v>290</v>
      </c>
      <c r="B5" s="7"/>
      <c r="H5" s="2"/>
      <c r="I5" s="7"/>
      <c r="J5" s="7"/>
      <c r="K5" s="7"/>
    </row>
    <row r="6" spans="1:11" ht="16.5" customHeight="1">
      <c r="A6" s="390" t="s">
        <v>127</v>
      </c>
      <c r="B6" s="7"/>
      <c r="C6" s="7"/>
      <c r="D6" s="7"/>
      <c r="I6" s="8"/>
      <c r="J6" s="9"/>
      <c r="K6" s="9"/>
    </row>
    <row r="7" spans="1:11" ht="16.5" customHeight="1">
      <c r="A7" s="390" t="s">
        <v>162</v>
      </c>
      <c r="B7" s="7"/>
      <c r="C7" s="7"/>
      <c r="D7" s="7"/>
      <c r="I7" s="8"/>
      <c r="J7" s="9"/>
      <c r="K7" s="9"/>
    </row>
    <row r="8" spans="1:11" s="10" customFormat="1" ht="24.75" customHeight="1">
      <c r="A8" s="427" t="s">
        <v>59</v>
      </c>
      <c r="B8" s="428"/>
      <c r="C8" s="428"/>
      <c r="D8" s="428"/>
      <c r="E8" s="428"/>
      <c r="F8" s="428"/>
      <c r="G8" s="428"/>
      <c r="H8" s="428"/>
      <c r="I8" s="428"/>
      <c r="J8" s="428"/>
      <c r="K8" s="428"/>
    </row>
    <row r="9" spans="1:11" ht="12" customHeight="1">
      <c r="A9" s="11"/>
      <c r="B9" s="12"/>
      <c r="C9" s="12"/>
      <c r="D9" s="12"/>
      <c r="E9" s="12"/>
      <c r="F9" s="12"/>
      <c r="G9" s="12"/>
      <c r="H9" s="12"/>
      <c r="I9" s="12"/>
      <c r="J9" s="12"/>
      <c r="K9" s="12"/>
    </row>
    <row r="10" spans="1:11" ht="13.5">
      <c r="A10" s="190" t="s">
        <v>62</v>
      </c>
      <c r="H10" s="13"/>
    </row>
    <row r="11" spans="1:11" ht="23.25" customHeight="1">
      <c r="H11" s="14" t="s">
        <v>37</v>
      </c>
      <c r="I11" s="429">
        <f>MCPV7X明細!H25+MFSV7明細!H34</f>
        <v>0</v>
      </c>
      <c r="J11" s="430"/>
    </row>
    <row r="12" spans="1:11" ht="21" customHeight="1" thickBot="1">
      <c r="A12" s="1" t="s">
        <v>4</v>
      </c>
      <c r="C12" s="431">
        <f>I11+I12</f>
        <v>0</v>
      </c>
      <c r="D12" s="431"/>
      <c r="E12" s="431"/>
      <c r="F12" s="109"/>
      <c r="H12" s="14" t="s">
        <v>38</v>
      </c>
      <c r="I12" s="432">
        <f>MCPV7X明細!H33:I33+MCPV7X明細!H41+MFSV7明細!H37</f>
        <v>0</v>
      </c>
      <c r="J12" s="433"/>
    </row>
    <row r="13" spans="1:11" ht="11.25" customHeight="1" thickTop="1">
      <c r="B13" s="15"/>
      <c r="G13" s="16"/>
      <c r="I13" s="3"/>
    </row>
    <row r="14" spans="1:11" s="200" customFormat="1" ht="18" customHeight="1" thickBot="1">
      <c r="A14" s="260" t="s">
        <v>119</v>
      </c>
    </row>
    <row r="15" spans="1:11" s="200" customFormat="1" ht="18" customHeight="1">
      <c r="A15" s="261" t="s">
        <v>103</v>
      </c>
      <c r="B15" s="394" t="s">
        <v>104</v>
      </c>
      <c r="C15" s="395"/>
      <c r="D15" s="395"/>
      <c r="E15" s="395"/>
      <c r="F15" s="395"/>
      <c r="G15" s="395"/>
      <c r="H15" s="395"/>
      <c r="I15" s="395"/>
      <c r="J15" s="395"/>
      <c r="K15" s="396"/>
    </row>
    <row r="16" spans="1:11" s="200" customFormat="1" ht="18" customHeight="1">
      <c r="A16" s="262" t="s">
        <v>105</v>
      </c>
      <c r="B16" s="397"/>
      <c r="C16" s="398"/>
      <c r="D16" s="398"/>
      <c r="E16" s="398"/>
      <c r="F16" s="398"/>
      <c r="G16" s="398"/>
      <c r="H16" s="398"/>
      <c r="I16" s="398"/>
      <c r="J16" s="398"/>
      <c r="K16" s="399"/>
    </row>
    <row r="17" spans="1:12" s="200" customFormat="1" ht="18" customHeight="1">
      <c r="A17" s="264" t="s">
        <v>106</v>
      </c>
      <c r="B17" s="397"/>
      <c r="C17" s="398"/>
      <c r="D17" s="398"/>
      <c r="E17" s="398"/>
      <c r="F17" s="400"/>
      <c r="G17" s="401" t="s">
        <v>67</v>
      </c>
      <c r="H17" s="401"/>
      <c r="I17" s="402"/>
      <c r="J17" s="403"/>
      <c r="K17" s="267" t="s">
        <v>111</v>
      </c>
    </row>
    <row r="18" spans="1:12" s="200" customFormat="1" ht="18" customHeight="1">
      <c r="A18" s="262" t="s">
        <v>107</v>
      </c>
      <c r="B18" s="397"/>
      <c r="C18" s="398"/>
      <c r="D18" s="398"/>
      <c r="E18" s="398"/>
      <c r="F18" s="400"/>
      <c r="G18" s="404" t="s">
        <v>68</v>
      </c>
      <c r="H18" s="404"/>
      <c r="I18" s="397"/>
      <c r="J18" s="398"/>
      <c r="K18" s="399"/>
    </row>
    <row r="19" spans="1:12" s="200" customFormat="1" ht="18" customHeight="1" thickBot="1">
      <c r="A19" s="265" t="s">
        <v>108</v>
      </c>
      <c r="B19" s="405"/>
      <c r="C19" s="405"/>
      <c r="D19" s="405"/>
      <c r="E19" s="405"/>
      <c r="F19" s="405"/>
      <c r="G19" s="405"/>
      <c r="H19" s="405"/>
      <c r="I19" s="405"/>
      <c r="J19" s="405"/>
      <c r="K19" s="405"/>
    </row>
    <row r="20" spans="1:12" s="200" customFormat="1" ht="11.25" customHeight="1">
      <c r="A20" s="277" t="s">
        <v>109</v>
      </c>
      <c r="B20" s="266"/>
      <c r="C20" s="266"/>
      <c r="D20" s="266"/>
      <c r="E20" s="266"/>
      <c r="F20" s="266"/>
      <c r="G20" s="259"/>
      <c r="H20" s="259"/>
      <c r="I20" s="266"/>
      <c r="J20" s="266"/>
      <c r="K20" s="266"/>
    </row>
    <row r="21" spans="1:12" s="200" customFormat="1" ht="15" customHeight="1" thickBot="1">
      <c r="A21" s="268" t="s">
        <v>112</v>
      </c>
      <c r="B21" s="382" t="s">
        <v>118</v>
      </c>
      <c r="C21" s="259"/>
      <c r="D21" s="191"/>
      <c r="E21" s="266"/>
      <c r="F21" s="266"/>
      <c r="G21" s="266"/>
      <c r="H21" s="266"/>
      <c r="I21" s="266"/>
      <c r="J21" s="266"/>
      <c r="K21" s="269"/>
    </row>
    <row r="22" spans="1:12" s="200" customFormat="1" ht="18" customHeight="1">
      <c r="A22" s="270" t="s">
        <v>103</v>
      </c>
      <c r="B22" s="409" t="s">
        <v>121</v>
      </c>
      <c r="C22" s="410"/>
      <c r="D22" s="410"/>
      <c r="E22" s="410"/>
      <c r="F22" s="410"/>
      <c r="G22" s="410"/>
      <c r="H22" s="410"/>
      <c r="I22" s="410"/>
      <c r="J22" s="410"/>
      <c r="K22" s="411"/>
    </row>
    <row r="23" spans="1:12" s="200" customFormat="1" ht="18" customHeight="1">
      <c r="A23" s="271" t="s">
        <v>105</v>
      </c>
      <c r="B23" s="397"/>
      <c r="C23" s="398"/>
      <c r="D23" s="398"/>
      <c r="E23" s="398"/>
      <c r="F23" s="398"/>
      <c r="G23" s="398"/>
      <c r="H23" s="398"/>
      <c r="I23" s="398"/>
      <c r="J23" s="398"/>
      <c r="K23" s="399"/>
    </row>
    <row r="24" spans="1:12" s="200" customFormat="1" ht="18" customHeight="1">
      <c r="A24" s="264" t="s">
        <v>106</v>
      </c>
      <c r="B24" s="397"/>
      <c r="C24" s="398"/>
      <c r="D24" s="398"/>
      <c r="E24" s="398"/>
      <c r="F24" s="400"/>
      <c r="G24" s="401" t="s">
        <v>115</v>
      </c>
      <c r="H24" s="401"/>
      <c r="I24" s="397"/>
      <c r="J24" s="398"/>
      <c r="K24" s="263" t="s">
        <v>5</v>
      </c>
    </row>
    <row r="25" spans="1:12" s="200" customFormat="1" ht="18" customHeight="1">
      <c r="A25" s="272" t="s">
        <v>107</v>
      </c>
      <c r="B25" s="397"/>
      <c r="C25" s="398"/>
      <c r="D25" s="398"/>
      <c r="E25" s="398"/>
      <c r="F25" s="400"/>
      <c r="G25" s="406" t="s">
        <v>113</v>
      </c>
      <c r="H25" s="406"/>
      <c r="I25" s="397"/>
      <c r="J25" s="398"/>
      <c r="K25" s="399"/>
    </row>
    <row r="26" spans="1:12" s="200" customFormat="1" ht="13.5" customHeight="1">
      <c r="A26" s="277" t="s">
        <v>109</v>
      </c>
      <c r="B26" s="273"/>
      <c r="C26" s="274"/>
      <c r="D26" s="274"/>
      <c r="E26" s="275"/>
      <c r="F26" s="275"/>
      <c r="G26" s="275"/>
      <c r="H26" s="275"/>
      <c r="I26" s="275"/>
      <c r="J26" s="275"/>
      <c r="K26" s="275"/>
      <c r="L26" s="276"/>
    </row>
    <row r="27" spans="1:12" s="200" customFormat="1" ht="15" customHeight="1" thickBot="1">
      <c r="A27" s="268" t="s">
        <v>114</v>
      </c>
      <c r="B27" s="412" t="s">
        <v>120</v>
      </c>
      <c r="C27" s="412"/>
      <c r="D27" s="412"/>
      <c r="E27" s="412"/>
      <c r="F27" s="412"/>
      <c r="G27" s="412"/>
      <c r="H27" s="412"/>
      <c r="I27" s="412"/>
      <c r="J27" s="412"/>
      <c r="K27" s="412"/>
    </row>
    <row r="28" spans="1:12" s="200" customFormat="1" ht="18" customHeight="1">
      <c r="A28" s="270" t="s">
        <v>103</v>
      </c>
      <c r="B28" s="409" t="s">
        <v>121</v>
      </c>
      <c r="C28" s="410"/>
      <c r="D28" s="410"/>
      <c r="E28" s="410"/>
      <c r="F28" s="410"/>
      <c r="G28" s="410"/>
      <c r="H28" s="410"/>
      <c r="I28" s="410"/>
      <c r="J28" s="410"/>
      <c r="K28" s="411"/>
    </row>
    <row r="29" spans="1:12" s="200" customFormat="1" ht="18" customHeight="1">
      <c r="A29" s="271" t="s">
        <v>105</v>
      </c>
      <c r="B29" s="397"/>
      <c r="C29" s="398"/>
      <c r="D29" s="398"/>
      <c r="E29" s="398"/>
      <c r="F29" s="398"/>
      <c r="G29" s="398"/>
      <c r="H29" s="398"/>
      <c r="I29" s="398"/>
      <c r="J29" s="398"/>
      <c r="K29" s="399"/>
    </row>
    <row r="30" spans="1:12" s="200" customFormat="1" ht="18" customHeight="1">
      <c r="A30" s="264" t="s">
        <v>106</v>
      </c>
      <c r="B30" s="397"/>
      <c r="C30" s="398"/>
      <c r="D30" s="398"/>
      <c r="E30" s="398"/>
      <c r="F30" s="400"/>
      <c r="G30" s="401" t="s">
        <v>115</v>
      </c>
      <c r="H30" s="401"/>
      <c r="I30" s="397"/>
      <c r="J30" s="398"/>
      <c r="K30" s="263" t="s">
        <v>5</v>
      </c>
    </row>
    <row r="31" spans="1:12" s="200" customFormat="1" ht="18" customHeight="1">
      <c r="A31" s="272" t="s">
        <v>107</v>
      </c>
      <c r="B31" s="397"/>
      <c r="C31" s="398"/>
      <c r="D31" s="398"/>
      <c r="E31" s="398"/>
      <c r="F31" s="400"/>
      <c r="G31" s="406" t="s">
        <v>113</v>
      </c>
      <c r="H31" s="406"/>
      <c r="I31" s="397"/>
      <c r="J31" s="398"/>
      <c r="K31" s="399"/>
    </row>
    <row r="32" spans="1:12" s="200" customFormat="1" ht="18" customHeight="1" thickBot="1">
      <c r="A32" s="265" t="s">
        <v>108</v>
      </c>
      <c r="B32" s="391"/>
      <c r="C32" s="392"/>
      <c r="D32" s="392"/>
      <c r="E32" s="392"/>
      <c r="F32" s="392"/>
      <c r="G32" s="392"/>
      <c r="H32" s="392"/>
      <c r="I32" s="392"/>
      <c r="J32" s="392"/>
      <c r="K32" s="393"/>
    </row>
    <row r="33" spans="1:12" s="200" customFormat="1" ht="12.75" customHeight="1">
      <c r="A33" s="277" t="s">
        <v>109</v>
      </c>
      <c r="B33" s="273"/>
      <c r="C33" s="274"/>
      <c r="D33" s="274"/>
      <c r="E33" s="275"/>
      <c r="F33" s="275"/>
      <c r="G33" s="275"/>
      <c r="H33" s="275"/>
      <c r="I33" s="275"/>
      <c r="J33" s="275"/>
      <c r="K33" s="275"/>
      <c r="L33" s="276"/>
    </row>
    <row r="34" spans="1:12" s="200" customFormat="1" ht="15" customHeight="1" thickBot="1">
      <c r="A34" s="268" t="s">
        <v>116</v>
      </c>
      <c r="B34" s="266"/>
      <c r="C34" s="259"/>
      <c r="D34" s="383" t="s">
        <v>129</v>
      </c>
      <c r="E34" s="266"/>
      <c r="F34" s="266"/>
      <c r="G34" s="266"/>
      <c r="H34" s="266"/>
      <c r="I34" s="266"/>
      <c r="J34" s="266"/>
      <c r="K34" s="269"/>
    </row>
    <row r="35" spans="1:12" s="200" customFormat="1" ht="18" customHeight="1">
      <c r="A35" s="270" t="s">
        <v>103</v>
      </c>
      <c r="B35" s="409" t="s">
        <v>104</v>
      </c>
      <c r="C35" s="410"/>
      <c r="D35" s="410"/>
      <c r="E35" s="410"/>
      <c r="F35" s="410"/>
      <c r="G35" s="410"/>
      <c r="H35" s="410"/>
      <c r="I35" s="410"/>
      <c r="J35" s="410"/>
      <c r="K35" s="411"/>
    </row>
    <row r="36" spans="1:12" s="200" customFormat="1" ht="18" customHeight="1">
      <c r="A36" s="271" t="s">
        <v>105</v>
      </c>
      <c r="B36" s="397"/>
      <c r="C36" s="398"/>
      <c r="D36" s="398"/>
      <c r="E36" s="398"/>
      <c r="F36" s="398"/>
      <c r="G36" s="398"/>
      <c r="H36" s="398"/>
      <c r="I36" s="398"/>
      <c r="J36" s="398"/>
      <c r="K36" s="399"/>
    </row>
    <row r="37" spans="1:12" s="200" customFormat="1" ht="18" customHeight="1">
      <c r="A37" s="264" t="s">
        <v>106</v>
      </c>
      <c r="B37" s="397"/>
      <c r="C37" s="398"/>
      <c r="D37" s="398"/>
      <c r="E37" s="398"/>
      <c r="F37" s="400"/>
      <c r="G37" s="401" t="s">
        <v>115</v>
      </c>
      <c r="H37" s="401"/>
      <c r="I37" s="397"/>
      <c r="J37" s="398"/>
      <c r="K37" s="263" t="s">
        <v>5</v>
      </c>
    </row>
    <row r="38" spans="1:12" s="200" customFormat="1" ht="18" customHeight="1">
      <c r="A38" s="272" t="s">
        <v>107</v>
      </c>
      <c r="B38" s="397"/>
      <c r="C38" s="398"/>
      <c r="D38" s="398"/>
      <c r="E38" s="398"/>
      <c r="F38" s="400"/>
      <c r="G38" s="406" t="s">
        <v>113</v>
      </c>
      <c r="H38" s="406"/>
      <c r="I38" s="397"/>
      <c r="J38" s="398"/>
      <c r="K38" s="399"/>
    </row>
    <row r="39" spans="1:12" s="200" customFormat="1" ht="18" customHeight="1" thickBot="1">
      <c r="A39" s="265" t="s">
        <v>108</v>
      </c>
      <c r="B39" s="391"/>
      <c r="C39" s="392"/>
      <c r="D39" s="392"/>
      <c r="E39" s="392"/>
      <c r="F39" s="392"/>
      <c r="G39" s="392"/>
      <c r="H39" s="392"/>
      <c r="I39" s="392"/>
      <c r="J39" s="392"/>
      <c r="K39" s="393"/>
    </row>
    <row r="40" spans="1:12" s="281" customFormat="1" ht="12.75" customHeight="1">
      <c r="A40" s="277" t="s">
        <v>109</v>
      </c>
      <c r="B40" s="278"/>
      <c r="C40" s="279"/>
      <c r="D40" s="279"/>
      <c r="E40" s="280"/>
      <c r="F40" s="280"/>
      <c r="G40" s="280"/>
      <c r="H40" s="280"/>
      <c r="I40" s="280"/>
      <c r="J40" s="280"/>
      <c r="K40" s="280"/>
    </row>
    <row r="41" spans="1:12" ht="18" customHeight="1">
      <c r="A41" s="413" t="s">
        <v>50</v>
      </c>
      <c r="B41" s="413"/>
      <c r="C41" s="413"/>
      <c r="D41" s="413"/>
      <c r="E41" s="413"/>
      <c r="F41" s="413"/>
      <c r="G41" s="413"/>
      <c r="H41" s="413"/>
      <c r="I41" s="413"/>
      <c r="J41" s="413"/>
      <c r="K41" s="413"/>
      <c r="L41" s="21"/>
    </row>
    <row r="42" spans="1:12" ht="15" customHeight="1">
      <c r="A42" s="414" t="s">
        <v>291</v>
      </c>
      <c r="B42" s="415"/>
      <c r="C42" s="415"/>
      <c r="D42" s="415"/>
      <c r="E42" s="415"/>
      <c r="F42" s="415"/>
      <c r="G42" s="415"/>
      <c r="H42" s="415"/>
      <c r="I42" s="415"/>
      <c r="J42" s="415"/>
      <c r="K42" s="416"/>
      <c r="L42" s="21"/>
    </row>
    <row r="43" spans="1:12" ht="15" customHeight="1">
      <c r="A43" s="417"/>
      <c r="B43" s="418"/>
      <c r="C43" s="418"/>
      <c r="D43" s="418"/>
      <c r="E43" s="418"/>
      <c r="F43" s="418"/>
      <c r="G43" s="418"/>
      <c r="H43" s="418"/>
      <c r="I43" s="418"/>
      <c r="J43" s="418"/>
      <c r="K43" s="419"/>
      <c r="L43" s="21"/>
    </row>
    <row r="44" spans="1:12" ht="18" customHeight="1">
      <c r="A44" s="417"/>
      <c r="B44" s="418"/>
      <c r="C44" s="418"/>
      <c r="D44" s="418"/>
      <c r="E44" s="418"/>
      <c r="F44" s="418"/>
      <c r="G44" s="418"/>
      <c r="H44" s="418"/>
      <c r="I44" s="418"/>
      <c r="J44" s="418"/>
      <c r="K44" s="419"/>
      <c r="L44" s="21"/>
    </row>
    <row r="45" spans="1:12" ht="18" customHeight="1">
      <c r="A45" s="420"/>
      <c r="B45" s="421"/>
      <c r="C45" s="421"/>
      <c r="D45" s="421"/>
      <c r="E45" s="421"/>
      <c r="F45" s="421"/>
      <c r="G45" s="421"/>
      <c r="H45" s="421"/>
      <c r="I45" s="421"/>
      <c r="J45" s="421"/>
      <c r="K45" s="422"/>
      <c r="L45" s="21"/>
    </row>
    <row r="46" spans="1:12" ht="10.5" customHeight="1" thickBot="1">
      <c r="A46" s="100"/>
      <c r="B46" s="100"/>
      <c r="C46" s="100"/>
      <c r="D46" s="100"/>
      <c r="E46" s="100"/>
      <c r="F46" s="100"/>
      <c r="G46" s="100"/>
      <c r="H46" s="100"/>
      <c r="I46" s="100"/>
      <c r="J46" s="100"/>
      <c r="K46" s="20"/>
      <c r="L46" s="21"/>
    </row>
    <row r="47" spans="1:12" ht="18" customHeight="1" thickBot="1">
      <c r="A47" s="423" t="s">
        <v>39</v>
      </c>
      <c r="B47" s="424"/>
      <c r="C47" s="424"/>
      <c r="D47" s="424"/>
      <c r="E47" s="424"/>
      <c r="F47" s="424"/>
      <c r="G47" s="425"/>
      <c r="H47" s="101" t="s">
        <v>40</v>
      </c>
      <c r="I47" s="102"/>
      <c r="J47" s="103"/>
      <c r="K47" s="20"/>
      <c r="L47" s="21"/>
    </row>
    <row r="48" spans="1:12" ht="11.25" customHeight="1">
      <c r="A48" s="22"/>
      <c r="B48" s="18"/>
      <c r="C48" s="19"/>
      <c r="D48" s="19"/>
      <c r="E48" s="20"/>
      <c r="F48" s="20"/>
      <c r="G48" s="20"/>
      <c r="H48" s="20"/>
      <c r="I48" s="20"/>
      <c r="J48" s="20"/>
      <c r="K48" s="20"/>
      <c r="L48" s="21"/>
    </row>
    <row r="49" spans="1:12" ht="15" customHeight="1">
      <c r="A49" s="131"/>
      <c r="B49" s="132" t="s">
        <v>41</v>
      </c>
      <c r="C49" s="294" t="s">
        <v>130</v>
      </c>
      <c r="D49" s="295" t="s">
        <v>130</v>
      </c>
      <c r="E49" s="283" t="s">
        <v>51</v>
      </c>
      <c r="F49" s="104"/>
      <c r="G49" s="7"/>
      <c r="H49" s="102"/>
      <c r="I49" s="102"/>
      <c r="J49" s="103"/>
      <c r="K49" s="20"/>
      <c r="L49" s="21"/>
    </row>
    <row r="50" spans="1:12" ht="15.75" customHeight="1">
      <c r="A50" s="105" t="s">
        <v>283</v>
      </c>
      <c r="K50" s="20"/>
      <c r="L50" s="21"/>
    </row>
    <row r="51" spans="1:12" ht="7.5" customHeight="1">
      <c r="G51" s="7"/>
      <c r="I51" s="7"/>
      <c r="J51" s="7"/>
      <c r="K51" s="20"/>
      <c r="L51" s="21"/>
    </row>
    <row r="52" spans="1:12" ht="15.75" customHeight="1">
      <c r="A52" s="133"/>
      <c r="B52" s="134" t="s">
        <v>42</v>
      </c>
      <c r="C52" s="135"/>
      <c r="D52" s="136" t="s">
        <v>34</v>
      </c>
      <c r="G52" s="7"/>
      <c r="K52" s="20"/>
      <c r="L52" s="21"/>
    </row>
    <row r="53" spans="1:12" ht="15.75" customHeight="1">
      <c r="A53" s="105" t="s">
        <v>44</v>
      </c>
      <c r="K53" s="20"/>
      <c r="L53" s="21"/>
    </row>
    <row r="54" spans="1:12" ht="15.75" customHeight="1">
      <c r="A54" s="105" t="s">
        <v>43</v>
      </c>
      <c r="B54" s="106"/>
      <c r="C54" s="16"/>
      <c r="D54" s="16"/>
      <c r="E54" s="105"/>
      <c r="F54" s="105"/>
      <c r="G54" s="17"/>
      <c r="H54" s="7"/>
      <c r="I54" s="7"/>
      <c r="K54" s="20"/>
      <c r="L54" s="21"/>
    </row>
    <row r="55" spans="1:12" ht="15.75" customHeight="1">
      <c r="A55" s="105" t="s">
        <v>52</v>
      </c>
      <c r="B55" s="106"/>
      <c r="C55" s="16"/>
      <c r="D55" s="16"/>
      <c r="E55" s="105"/>
      <c r="F55" s="105"/>
      <c r="G55" s="17"/>
      <c r="H55" s="7"/>
      <c r="I55" s="7"/>
      <c r="K55" s="20"/>
      <c r="L55" s="21"/>
    </row>
    <row r="56" spans="1:12" ht="9.75" customHeight="1">
      <c r="A56" s="22"/>
      <c r="B56" s="18"/>
      <c r="C56" s="19"/>
      <c r="D56" s="19"/>
      <c r="E56" s="20"/>
      <c r="F56" s="20"/>
      <c r="G56" s="20"/>
      <c r="H56" s="20"/>
      <c r="I56" s="20"/>
      <c r="J56" s="20"/>
      <c r="K56" s="20"/>
      <c r="L56" s="21"/>
    </row>
    <row r="57" spans="1:12" ht="11.25" customHeight="1">
      <c r="A57" s="137" t="s">
        <v>6</v>
      </c>
      <c r="B57" s="138"/>
      <c r="C57" s="138" t="s">
        <v>25</v>
      </c>
      <c r="D57" s="138"/>
      <c r="E57" s="138"/>
      <c r="F57" s="138"/>
      <c r="G57" s="138"/>
      <c r="H57" s="138"/>
      <c r="I57" s="139"/>
    </row>
    <row r="58" spans="1:12" ht="11.25" customHeight="1">
      <c r="A58" s="137" t="s">
        <v>7</v>
      </c>
      <c r="B58" s="138"/>
      <c r="C58" s="138" t="s">
        <v>128</v>
      </c>
      <c r="D58" s="138"/>
      <c r="E58" s="138"/>
      <c r="F58" s="140"/>
      <c r="G58" s="138"/>
      <c r="H58" s="139"/>
      <c r="I58" s="139"/>
    </row>
    <row r="59" spans="1:12" ht="11.25" customHeight="1">
      <c r="A59" s="141" t="s">
        <v>8</v>
      </c>
      <c r="B59" s="138"/>
      <c r="C59" s="142" t="s">
        <v>110</v>
      </c>
      <c r="D59" s="138"/>
      <c r="E59" s="138"/>
      <c r="F59" s="138"/>
      <c r="G59" s="138"/>
      <c r="H59" s="139"/>
      <c r="I59" s="139"/>
    </row>
    <row r="60" spans="1:12" ht="11.25" customHeight="1">
      <c r="A60" s="142" t="s">
        <v>117</v>
      </c>
      <c r="B60" s="143"/>
      <c r="C60" s="142"/>
      <c r="D60" s="142"/>
      <c r="E60" s="142"/>
      <c r="F60" s="142"/>
      <c r="G60" s="142"/>
      <c r="H60" s="142"/>
      <c r="I60" s="142"/>
    </row>
    <row r="61" spans="1:12" ht="6" customHeight="1">
      <c r="A61" s="23"/>
      <c r="B61" s="24"/>
      <c r="C61" s="23"/>
      <c r="D61" s="23"/>
      <c r="E61" s="23"/>
      <c r="F61" s="23"/>
      <c r="G61" s="23"/>
      <c r="H61" s="23"/>
      <c r="I61" s="23"/>
    </row>
    <row r="62" spans="1:12" ht="13.5">
      <c r="A62" s="25" t="s">
        <v>102</v>
      </c>
      <c r="B62" s="24"/>
      <c r="C62" s="23"/>
      <c r="D62" s="23"/>
      <c r="E62" s="23"/>
      <c r="F62" s="23"/>
      <c r="G62" s="23"/>
      <c r="H62" s="23"/>
      <c r="I62" s="23"/>
    </row>
    <row r="63" spans="1:12" ht="11.85" customHeight="1">
      <c r="A63" s="229" t="s">
        <v>101</v>
      </c>
      <c r="B63" s="24"/>
      <c r="C63" s="23"/>
      <c r="D63" s="23"/>
      <c r="E63" s="23"/>
      <c r="F63" s="23"/>
      <c r="G63" s="23"/>
      <c r="H63" s="23"/>
      <c r="I63" s="23"/>
    </row>
    <row r="64" spans="1:12" ht="9.75" customHeight="1">
      <c r="A64" s="23"/>
      <c r="B64" s="23"/>
      <c r="C64" s="23"/>
      <c r="D64" s="23"/>
      <c r="E64" s="23"/>
      <c r="F64" s="23"/>
      <c r="G64" s="23"/>
      <c r="H64" s="23"/>
      <c r="I64" s="23"/>
    </row>
    <row r="65" spans="9:9">
      <c r="I65"/>
    </row>
  </sheetData>
  <sheetProtection algorithmName="SHA-512" hashValue="8VsZCdwouXxAYDXs1fm6R7hwwdmXszjEO2ZTL+T3dxkcU4lBXhf4RiDZ/JQOAW+iSdaeMoxroK48ZIdR5vZyBA==" saltValue="ROQ7ktiEfVqXkc2Q6G97IA==" spinCount="100000" sheet="1"/>
  <mergeCells count="45">
    <mergeCell ref="A41:K41"/>
    <mergeCell ref="A42:K45"/>
    <mergeCell ref="A47:G47"/>
    <mergeCell ref="I3:K3"/>
    <mergeCell ref="A8:K8"/>
    <mergeCell ref="I11:J11"/>
    <mergeCell ref="C12:E12"/>
    <mergeCell ref="I12:J12"/>
    <mergeCell ref="I24:J24"/>
    <mergeCell ref="B31:F31"/>
    <mergeCell ref="G31:H31"/>
    <mergeCell ref="I31:K31"/>
    <mergeCell ref="B32:K32"/>
    <mergeCell ref="B35:K35"/>
    <mergeCell ref="B29:K29"/>
    <mergeCell ref="B36:K36"/>
    <mergeCell ref="I38:K38"/>
    <mergeCell ref="J1:K1"/>
    <mergeCell ref="B22:K22"/>
    <mergeCell ref="B23:K23"/>
    <mergeCell ref="B24:F24"/>
    <mergeCell ref="G24:H24"/>
    <mergeCell ref="I25:K25"/>
    <mergeCell ref="B27:K27"/>
    <mergeCell ref="B37:F37"/>
    <mergeCell ref="G37:H37"/>
    <mergeCell ref="I37:J37"/>
    <mergeCell ref="B28:K28"/>
    <mergeCell ref="I30:J30"/>
    <mergeCell ref="B39:K39"/>
    <mergeCell ref="B15:K15"/>
    <mergeCell ref="B16:K16"/>
    <mergeCell ref="B17:F17"/>
    <mergeCell ref="G17:H17"/>
    <mergeCell ref="I17:J17"/>
    <mergeCell ref="B18:F18"/>
    <mergeCell ref="G18:H18"/>
    <mergeCell ref="I18:K18"/>
    <mergeCell ref="B19:K19"/>
    <mergeCell ref="B30:F30"/>
    <mergeCell ref="G30:H30"/>
    <mergeCell ref="B25:F25"/>
    <mergeCell ref="G25:H25"/>
    <mergeCell ref="B38:F38"/>
    <mergeCell ref="G38:H38"/>
  </mergeCells>
  <phoneticPr fontId="46"/>
  <pageMargins left="0.70866141732283472" right="0.70866141732283472" top="0.4" bottom="0.44" header="0.31496062992125984" footer="0.31496062992125984"/>
  <pageSetup paperSize="9" scale="8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showGridLines="0" showZeros="0" zoomScale="70" zoomScaleNormal="70" workbookViewId="0">
      <pane xSplit="1" ySplit="3" topLeftCell="B25" activePane="bottomRight" state="frozen"/>
      <selection activeCell="C35" sqref="C35"/>
      <selection pane="topRight" activeCell="C35" sqref="C35"/>
      <selection pane="bottomLeft" activeCell="C35" sqref="C35"/>
      <selection pane="bottomRight" activeCell="D12" sqref="D12"/>
    </sheetView>
  </sheetViews>
  <sheetFormatPr defaultColWidth="9.140625" defaultRowHeight="13.5"/>
  <cols>
    <col min="1" max="1" width="15.7109375" style="26" customWidth="1"/>
    <col min="2" max="2" width="19.7109375" style="29" customWidth="1"/>
    <col min="3" max="3" width="62.140625" style="29" customWidth="1"/>
    <col min="4" max="4" width="14.140625" style="35" customWidth="1"/>
    <col min="5" max="5" width="14.7109375" style="29" customWidth="1"/>
    <col min="6" max="7" width="10.7109375" style="29" customWidth="1"/>
    <col min="8" max="8" width="10.85546875" style="29" customWidth="1"/>
    <col min="9" max="9" width="18.7109375" style="29" customWidth="1"/>
    <col min="10" max="11" width="12.42578125" style="30" bestFit="1" customWidth="1"/>
    <col min="12" max="16384" width="9.140625" style="29"/>
  </cols>
  <sheetData>
    <row r="1" spans="1:12" ht="21" customHeight="1">
      <c r="B1" s="27" t="s">
        <v>31</v>
      </c>
      <c r="C1" s="28"/>
      <c r="D1" s="119" t="s">
        <v>32</v>
      </c>
      <c r="E1" s="119" t="s">
        <v>46</v>
      </c>
      <c r="G1" s="123"/>
    </row>
    <row r="2" spans="1:12" ht="18" customHeight="1" thickBot="1">
      <c r="B2" s="290" t="s">
        <v>123</v>
      </c>
      <c r="C2" s="291">
        <f>ヘッダ!J1</f>
        <v>0</v>
      </c>
      <c r="D2" s="121" t="s">
        <v>45</v>
      </c>
      <c r="E2" s="120"/>
      <c r="F2" s="32"/>
      <c r="G2" s="33" t="s">
        <v>9</v>
      </c>
      <c r="H2" s="434">
        <f>ヘッダ!I3</f>
        <v>0</v>
      </c>
      <c r="I2" s="434"/>
      <c r="J2" s="34"/>
      <c r="K2" s="34"/>
    </row>
    <row r="3" spans="1:12" ht="18" customHeight="1" thickTop="1">
      <c r="B3" s="31"/>
      <c r="D3" s="303" t="s">
        <v>47</v>
      </c>
      <c r="E3" s="304"/>
      <c r="F3" s="32"/>
      <c r="G3" s="32"/>
      <c r="H3" s="99"/>
      <c r="I3" s="99"/>
      <c r="J3" s="34"/>
      <c r="K3" s="34"/>
    </row>
    <row r="4" spans="1:12" s="18" customFormat="1" ht="18" customHeight="1">
      <c r="A4" s="127"/>
      <c r="B4" s="307"/>
      <c r="D4" s="185" t="s">
        <v>48</v>
      </c>
      <c r="E4" s="184"/>
      <c r="F4" s="32"/>
      <c r="G4" s="32"/>
      <c r="H4" s="99"/>
      <c r="I4" s="99"/>
      <c r="J4" s="34"/>
      <c r="K4" s="34"/>
    </row>
    <row r="5" spans="1:12" s="51" customFormat="1" ht="25.5" customHeight="1" thickBot="1">
      <c r="A5" s="235"/>
      <c r="B5" s="284" t="s">
        <v>124</v>
      </c>
      <c r="C5" s="305"/>
      <c r="D5" s="92"/>
      <c r="E5" s="306"/>
      <c r="F5" s="152"/>
      <c r="G5" s="153"/>
      <c r="H5" s="154"/>
      <c r="I5" s="107"/>
      <c r="J5" s="59"/>
      <c r="K5" s="59"/>
      <c r="L5" s="285"/>
    </row>
    <row r="6" spans="1:12" ht="20.25" customHeight="1">
      <c r="A6" s="239" t="s">
        <v>29</v>
      </c>
      <c r="B6" s="240" t="s">
        <v>10</v>
      </c>
      <c r="C6" s="241" t="s">
        <v>11</v>
      </c>
      <c r="D6" s="242"/>
      <c r="E6" s="241" t="s">
        <v>12</v>
      </c>
      <c r="F6" s="241" t="s">
        <v>13</v>
      </c>
      <c r="G6" s="241" t="s">
        <v>30</v>
      </c>
      <c r="H6" s="241" t="s">
        <v>14</v>
      </c>
      <c r="I6" s="243" t="s">
        <v>15</v>
      </c>
      <c r="J6" s="244" t="s">
        <v>26</v>
      </c>
      <c r="K6" s="245" t="s">
        <v>27</v>
      </c>
    </row>
    <row r="7" spans="1:12" s="51" customFormat="1" ht="25.5" customHeight="1">
      <c r="A7" s="111"/>
      <c r="B7" s="174" t="s">
        <v>131</v>
      </c>
      <c r="C7" s="78" t="s">
        <v>92</v>
      </c>
      <c r="D7" s="79"/>
      <c r="E7" s="80">
        <v>600000</v>
      </c>
      <c r="F7" s="81"/>
      <c r="G7" s="82" t="s">
        <v>16</v>
      </c>
      <c r="H7" s="126">
        <f>$E$2</f>
        <v>0</v>
      </c>
      <c r="I7" s="116">
        <f>E7*F7*H7</f>
        <v>0</v>
      </c>
      <c r="J7" s="206"/>
      <c r="K7" s="83"/>
    </row>
    <row r="8" spans="1:12" s="51" customFormat="1" ht="25.5" customHeight="1">
      <c r="A8" s="214"/>
      <c r="B8" s="296" t="s">
        <v>132</v>
      </c>
      <c r="C8" s="247" t="s">
        <v>93</v>
      </c>
      <c r="D8" s="248"/>
      <c r="E8" s="218">
        <v>600000</v>
      </c>
      <c r="F8" s="208"/>
      <c r="G8" s="207" t="s">
        <v>96</v>
      </c>
      <c r="H8" s="126">
        <f>$E$2</f>
        <v>0</v>
      </c>
      <c r="I8" s="116">
        <f>E8*F8*H8</f>
        <v>0</v>
      </c>
      <c r="J8" s="249"/>
      <c r="K8" s="250"/>
    </row>
    <row r="9" spans="1:12" s="51" customFormat="1" ht="25.5" customHeight="1">
      <c r="A9" s="214"/>
      <c r="B9" s="296" t="s">
        <v>133</v>
      </c>
      <c r="C9" s="247" t="s">
        <v>94</v>
      </c>
      <c r="D9" s="248"/>
      <c r="E9" s="218">
        <v>300000</v>
      </c>
      <c r="F9" s="208"/>
      <c r="G9" s="207" t="s">
        <v>16</v>
      </c>
      <c r="H9" s="126">
        <f>$E$2</f>
        <v>0</v>
      </c>
      <c r="I9" s="116">
        <f>E9*F9*H9</f>
        <v>0</v>
      </c>
      <c r="J9" s="249"/>
      <c r="K9" s="250"/>
    </row>
    <row r="10" spans="1:12" s="51" customFormat="1" ht="25.5" customHeight="1">
      <c r="A10" s="214"/>
      <c r="B10" s="246" t="s">
        <v>134</v>
      </c>
      <c r="C10" s="247" t="s">
        <v>95</v>
      </c>
      <c r="D10" s="248"/>
      <c r="E10" s="218">
        <v>300000</v>
      </c>
      <c r="F10" s="208"/>
      <c r="G10" s="207" t="s">
        <v>16</v>
      </c>
      <c r="H10" s="126">
        <f>$E$2</f>
        <v>0</v>
      </c>
      <c r="I10" s="116">
        <f>E10*F10*H10</f>
        <v>0</v>
      </c>
      <c r="J10" s="249"/>
      <c r="K10" s="250"/>
    </row>
    <row r="11" spans="1:12" s="51" customFormat="1" ht="25.5" customHeight="1" thickBot="1">
      <c r="A11" s="251"/>
      <c r="B11" s="175" t="s">
        <v>135</v>
      </c>
      <c r="C11" s="252" t="s">
        <v>97</v>
      </c>
      <c r="D11" s="253"/>
      <c r="E11" s="54">
        <v>300000</v>
      </c>
      <c r="F11" s="55"/>
      <c r="G11" s="56" t="s">
        <v>16</v>
      </c>
      <c r="H11" s="125">
        <f>$E$2</f>
        <v>0</v>
      </c>
      <c r="I11" s="57">
        <f>E11*F11*H11</f>
        <v>0</v>
      </c>
      <c r="J11" s="205"/>
      <c r="K11" s="254"/>
    </row>
    <row r="12" spans="1:12" s="51" customFormat="1" ht="27" customHeight="1" thickBot="1">
      <c r="A12" s="90"/>
      <c r="B12" s="300" t="s">
        <v>140</v>
      </c>
      <c r="C12" s="168"/>
      <c r="D12" s="34"/>
      <c r="E12" s="93"/>
      <c r="F12" s="94"/>
      <c r="G12" s="95"/>
      <c r="H12" s="96"/>
      <c r="I12" s="107"/>
      <c r="J12" s="97"/>
      <c r="K12" s="97"/>
    </row>
    <row r="13" spans="1:12" ht="20.25" customHeight="1" thickBot="1">
      <c r="A13" s="239" t="s">
        <v>29</v>
      </c>
      <c r="B13" s="240" t="s">
        <v>10</v>
      </c>
      <c r="C13" s="241" t="s">
        <v>11</v>
      </c>
      <c r="D13" s="242"/>
      <c r="E13" s="241" t="s">
        <v>12</v>
      </c>
      <c r="F13" s="241" t="s">
        <v>13</v>
      </c>
      <c r="G13" s="241" t="s">
        <v>30</v>
      </c>
      <c r="H13" s="241" t="s">
        <v>14</v>
      </c>
      <c r="I13" s="243" t="s">
        <v>15</v>
      </c>
      <c r="J13" s="244" t="s">
        <v>26</v>
      </c>
      <c r="K13" s="245" t="s">
        <v>27</v>
      </c>
    </row>
    <row r="14" spans="1:12" s="51" customFormat="1" ht="27" customHeight="1">
      <c r="A14" s="110"/>
      <c r="B14" s="176" t="s">
        <v>141</v>
      </c>
      <c r="C14" s="44" t="s">
        <v>72</v>
      </c>
      <c r="D14" s="45"/>
      <c r="E14" s="46">
        <v>200000</v>
      </c>
      <c r="F14" s="47"/>
      <c r="G14" s="48" t="s">
        <v>16</v>
      </c>
      <c r="H14" s="124">
        <f t="shared" ref="H14:H22" si="0">$E$2</f>
        <v>0</v>
      </c>
      <c r="I14" s="49">
        <f t="shared" ref="I14:I21" si="1">E14*F14*H14</f>
        <v>0</v>
      </c>
      <c r="J14" s="113"/>
      <c r="K14" s="50"/>
    </row>
    <row r="15" spans="1:12" s="51" customFormat="1" ht="27" customHeight="1">
      <c r="A15" s="111"/>
      <c r="B15" s="174" t="s">
        <v>142</v>
      </c>
      <c r="C15" s="78" t="s">
        <v>70</v>
      </c>
      <c r="D15" s="79"/>
      <c r="E15" s="80">
        <v>100000</v>
      </c>
      <c r="F15" s="81"/>
      <c r="G15" s="82" t="s">
        <v>16</v>
      </c>
      <c r="H15" s="126">
        <f t="shared" si="0"/>
        <v>0</v>
      </c>
      <c r="I15" s="116">
        <f t="shared" si="1"/>
        <v>0</v>
      </c>
      <c r="J15" s="114"/>
      <c r="K15" s="83"/>
    </row>
    <row r="16" spans="1:12" s="51" customFormat="1" ht="27" customHeight="1">
      <c r="A16" s="117"/>
      <c r="B16" s="177" t="s">
        <v>143</v>
      </c>
      <c r="C16" s="84" t="s">
        <v>54</v>
      </c>
      <c r="D16" s="85"/>
      <c r="E16" s="86">
        <v>150000</v>
      </c>
      <c r="F16" s="81"/>
      <c r="G16" s="82" t="s">
        <v>16</v>
      </c>
      <c r="H16" s="126">
        <f t="shared" si="0"/>
        <v>0</v>
      </c>
      <c r="I16" s="116">
        <f t="shared" si="1"/>
        <v>0</v>
      </c>
      <c r="J16" s="114"/>
      <c r="K16" s="83"/>
    </row>
    <row r="17" spans="1:11" s="51" customFormat="1" ht="27" customHeight="1">
      <c r="A17" s="117"/>
      <c r="B17" s="178" t="s">
        <v>144</v>
      </c>
      <c r="C17" s="84" t="s">
        <v>55</v>
      </c>
      <c r="D17" s="85"/>
      <c r="E17" s="86">
        <v>150000</v>
      </c>
      <c r="F17" s="81"/>
      <c r="G17" s="82" t="s">
        <v>16</v>
      </c>
      <c r="H17" s="126">
        <f t="shared" si="0"/>
        <v>0</v>
      </c>
      <c r="I17" s="116">
        <f t="shared" si="1"/>
        <v>0</v>
      </c>
      <c r="J17" s="114"/>
      <c r="K17" s="83"/>
    </row>
    <row r="18" spans="1:11" s="51" customFormat="1" ht="27" customHeight="1">
      <c r="A18" s="117"/>
      <c r="B18" s="178" t="s">
        <v>145</v>
      </c>
      <c r="C18" s="84" t="s">
        <v>56</v>
      </c>
      <c r="D18" s="85"/>
      <c r="E18" s="86">
        <v>150000</v>
      </c>
      <c r="F18" s="81"/>
      <c r="G18" s="82" t="s">
        <v>16</v>
      </c>
      <c r="H18" s="126">
        <f t="shared" si="0"/>
        <v>0</v>
      </c>
      <c r="I18" s="116">
        <f t="shared" si="1"/>
        <v>0</v>
      </c>
      <c r="J18" s="114"/>
      <c r="K18" s="83"/>
    </row>
    <row r="19" spans="1:11" s="51" customFormat="1" ht="27" customHeight="1">
      <c r="A19" s="209"/>
      <c r="B19" s="216" t="s">
        <v>146</v>
      </c>
      <c r="C19" s="211" t="s">
        <v>71</v>
      </c>
      <c r="D19" s="212"/>
      <c r="E19" s="213">
        <v>150000</v>
      </c>
      <c r="F19" s="208"/>
      <c r="G19" s="207" t="s">
        <v>28</v>
      </c>
      <c r="H19" s="126">
        <f t="shared" si="0"/>
        <v>0</v>
      </c>
      <c r="I19" s="116">
        <f t="shared" si="1"/>
        <v>0</v>
      </c>
      <c r="J19" s="181"/>
      <c r="K19" s="182"/>
    </row>
    <row r="20" spans="1:11" s="51" customFormat="1" ht="27" customHeight="1">
      <c r="A20" s="209"/>
      <c r="B20" s="216" t="s">
        <v>147</v>
      </c>
      <c r="C20" s="211" t="s">
        <v>79</v>
      </c>
      <c r="D20" s="212"/>
      <c r="E20" s="213">
        <v>800000</v>
      </c>
      <c r="F20" s="208"/>
      <c r="G20" s="207" t="s">
        <v>28</v>
      </c>
      <c r="H20" s="126">
        <f t="shared" si="0"/>
        <v>0</v>
      </c>
      <c r="I20" s="116">
        <f t="shared" si="1"/>
        <v>0</v>
      </c>
      <c r="J20" s="181"/>
      <c r="K20" s="182"/>
    </row>
    <row r="21" spans="1:11" s="51" customFormat="1" ht="27" customHeight="1">
      <c r="A21" s="209"/>
      <c r="B21" s="216" t="s">
        <v>148</v>
      </c>
      <c r="C21" s="211" t="s">
        <v>149</v>
      </c>
      <c r="D21" s="212"/>
      <c r="E21" s="213">
        <v>150000</v>
      </c>
      <c r="F21" s="208"/>
      <c r="G21" s="207" t="s">
        <v>28</v>
      </c>
      <c r="H21" s="126">
        <f t="shared" si="0"/>
        <v>0</v>
      </c>
      <c r="I21" s="116">
        <f t="shared" si="1"/>
        <v>0</v>
      </c>
      <c r="J21" s="181"/>
      <c r="K21" s="182"/>
    </row>
    <row r="22" spans="1:11" s="51" customFormat="1" ht="27" customHeight="1" thickBot="1">
      <c r="A22" s="118"/>
      <c r="B22" s="179" t="s">
        <v>150</v>
      </c>
      <c r="C22" s="87" t="s">
        <v>80</v>
      </c>
      <c r="D22" s="88"/>
      <c r="E22" s="89">
        <v>150000</v>
      </c>
      <c r="F22" s="55"/>
      <c r="G22" s="56" t="s">
        <v>16</v>
      </c>
      <c r="H22" s="125">
        <f t="shared" si="0"/>
        <v>0</v>
      </c>
      <c r="I22" s="57">
        <f>E22*F22*H22</f>
        <v>0</v>
      </c>
      <c r="J22" s="115"/>
      <c r="K22" s="58"/>
    </row>
    <row r="23" spans="1:11" s="51" customFormat="1" ht="27" customHeight="1" thickBot="1">
      <c r="A23" s="90"/>
      <c r="B23" s="159" t="s">
        <v>57</v>
      </c>
      <c r="C23" s="91"/>
      <c r="D23" s="92"/>
      <c r="E23" s="93"/>
      <c r="F23" s="94"/>
      <c r="G23" s="95"/>
      <c r="H23" s="96"/>
      <c r="I23" s="108"/>
      <c r="J23" s="97"/>
      <c r="K23" s="97"/>
    </row>
    <row r="24" spans="1:11" ht="15" customHeight="1">
      <c r="B24" s="68"/>
      <c r="F24" s="69"/>
      <c r="G24" s="70"/>
      <c r="H24" s="70"/>
      <c r="I24" s="71"/>
      <c r="J24" s="72"/>
      <c r="K24" s="72"/>
    </row>
    <row r="25" spans="1:11" ht="15" customHeight="1">
      <c r="B25" s="68"/>
      <c r="F25" s="73" t="s">
        <v>36</v>
      </c>
      <c r="H25" s="436">
        <f>SUM(I5:I22)</f>
        <v>0</v>
      </c>
      <c r="I25" s="437"/>
      <c r="J25" s="435"/>
      <c r="K25" s="435"/>
    </row>
    <row r="26" spans="1:11" ht="15" customHeight="1" thickBot="1">
      <c r="F26" s="73"/>
      <c r="G26" s="77"/>
      <c r="H26" s="77"/>
      <c r="I26" s="226"/>
      <c r="J26" s="77"/>
      <c r="K26" s="77"/>
    </row>
    <row r="27" spans="1:11" s="166" customFormat="1" ht="26.25" customHeight="1" thickBot="1">
      <c r="A27" s="238"/>
      <c r="B27" s="161" t="s">
        <v>87</v>
      </c>
      <c r="C27" s="170"/>
      <c r="D27" s="227"/>
      <c r="E27" s="228"/>
      <c r="F27" s="171"/>
      <c r="G27" s="163"/>
      <c r="H27" s="164"/>
      <c r="I27" s="165"/>
      <c r="J27" s="169"/>
      <c r="K27" s="169"/>
    </row>
    <row r="28" spans="1:11" ht="20.25" customHeight="1" thickBot="1">
      <c r="A28" s="239" t="s">
        <v>29</v>
      </c>
      <c r="B28" s="240" t="s">
        <v>10</v>
      </c>
      <c r="C28" s="241" t="s">
        <v>11</v>
      </c>
      <c r="D28" s="242"/>
      <c r="E28" s="241" t="s">
        <v>12</v>
      </c>
      <c r="F28" s="241" t="s">
        <v>13</v>
      </c>
      <c r="G28" s="241" t="s">
        <v>30</v>
      </c>
      <c r="H28" s="241" t="s">
        <v>14</v>
      </c>
      <c r="I28" s="243" t="s">
        <v>15</v>
      </c>
      <c r="J28" s="244" t="s">
        <v>26</v>
      </c>
      <c r="K28" s="245" t="s">
        <v>27</v>
      </c>
    </row>
    <row r="29" spans="1:11" s="51" customFormat="1" ht="25.5" customHeight="1">
      <c r="A29" s="110"/>
      <c r="B29" s="173" t="s">
        <v>17</v>
      </c>
      <c r="C29" s="44" t="s">
        <v>63</v>
      </c>
      <c r="D29" s="45"/>
      <c r="E29" s="46">
        <v>360000</v>
      </c>
      <c r="F29" s="47"/>
      <c r="G29" s="48"/>
      <c r="H29" s="124">
        <f>$E$3</f>
        <v>0</v>
      </c>
      <c r="I29" s="49">
        <f>E29*F29*H29</f>
        <v>0</v>
      </c>
      <c r="J29" s="144"/>
      <c r="K29" s="145"/>
    </row>
    <row r="30" spans="1:11" s="51" customFormat="1" ht="25.5" customHeight="1" thickBot="1">
      <c r="A30" s="112"/>
      <c r="B30" s="175" t="s">
        <v>18</v>
      </c>
      <c r="C30" s="52" t="s">
        <v>64</v>
      </c>
      <c r="D30" s="53"/>
      <c r="E30" s="54">
        <v>120000</v>
      </c>
      <c r="F30" s="55"/>
      <c r="G30" s="56"/>
      <c r="H30" s="125">
        <f t="shared" ref="H30:H38" si="2">$E$3</f>
        <v>0</v>
      </c>
      <c r="I30" s="57">
        <f>E30*F30*H30</f>
        <v>0</v>
      </c>
      <c r="J30" s="181"/>
      <c r="K30" s="182"/>
    </row>
    <row r="31" spans="1:11" s="166" customFormat="1" ht="26.25" customHeight="1" thickBot="1">
      <c r="A31" s="225"/>
      <c r="B31" s="161" t="s">
        <v>87</v>
      </c>
      <c r="C31" s="167"/>
      <c r="D31" s="172"/>
      <c r="E31" s="162"/>
      <c r="F31" s="171"/>
      <c r="G31" s="163"/>
      <c r="H31" s="164"/>
      <c r="I31" s="165"/>
      <c r="J31" s="183"/>
      <c r="K31" s="183"/>
    </row>
    <row r="32" spans="1:11" ht="20.25" customHeight="1" thickBot="1">
      <c r="A32" s="239" t="s">
        <v>29</v>
      </c>
      <c r="B32" s="240" t="s">
        <v>10</v>
      </c>
      <c r="C32" s="241" t="s">
        <v>11</v>
      </c>
      <c r="D32" s="242"/>
      <c r="E32" s="241" t="s">
        <v>12</v>
      </c>
      <c r="F32" s="241" t="s">
        <v>13</v>
      </c>
      <c r="G32" s="241" t="s">
        <v>30</v>
      </c>
      <c r="H32" s="241" t="s">
        <v>14</v>
      </c>
      <c r="I32" s="243" t="s">
        <v>15</v>
      </c>
      <c r="J32" s="244" t="s">
        <v>26</v>
      </c>
      <c r="K32" s="245" t="s">
        <v>27</v>
      </c>
    </row>
    <row r="33" spans="1:11" s="51" customFormat="1" ht="25.5" customHeight="1">
      <c r="A33" s="203"/>
      <c r="B33" s="176" t="s">
        <v>19</v>
      </c>
      <c r="C33" s="44" t="s">
        <v>138</v>
      </c>
      <c r="D33" s="45"/>
      <c r="E33" s="46">
        <v>60000</v>
      </c>
      <c r="F33" s="47"/>
      <c r="G33" s="48"/>
      <c r="H33" s="124">
        <f t="shared" si="2"/>
        <v>0</v>
      </c>
      <c r="I33" s="49">
        <f t="shared" ref="I33:I38" si="3">E33*F33*H33</f>
        <v>0</v>
      </c>
      <c r="J33" s="144"/>
      <c r="K33" s="145"/>
    </row>
    <row r="34" spans="1:11" s="51" customFormat="1" ht="25.5" customHeight="1">
      <c r="A34" s="111"/>
      <c r="B34" s="174" t="s">
        <v>20</v>
      </c>
      <c r="C34" s="78" t="s">
        <v>58</v>
      </c>
      <c r="D34" s="79"/>
      <c r="E34" s="80">
        <v>120000</v>
      </c>
      <c r="F34" s="81"/>
      <c r="G34" s="82"/>
      <c r="H34" s="126">
        <f t="shared" si="2"/>
        <v>0</v>
      </c>
      <c r="I34" s="116">
        <f t="shared" si="3"/>
        <v>0</v>
      </c>
      <c r="J34" s="114"/>
      <c r="K34" s="83"/>
    </row>
    <row r="35" spans="1:11" s="51" customFormat="1" ht="25.5" customHeight="1">
      <c r="A35" s="111"/>
      <c r="B35" s="174" t="s">
        <v>77</v>
      </c>
      <c r="C35" s="78" t="s">
        <v>75</v>
      </c>
      <c r="D35" s="79"/>
      <c r="E35" s="80">
        <v>40000</v>
      </c>
      <c r="F35" s="81"/>
      <c r="G35" s="82"/>
      <c r="H35" s="126">
        <f t="shared" si="2"/>
        <v>0</v>
      </c>
      <c r="I35" s="116">
        <f t="shared" si="3"/>
        <v>0</v>
      </c>
      <c r="J35" s="114"/>
      <c r="K35" s="83"/>
    </row>
    <row r="36" spans="1:11" s="51" customFormat="1" ht="25.5" customHeight="1">
      <c r="A36" s="111"/>
      <c r="B36" s="180" t="s">
        <v>21</v>
      </c>
      <c r="C36" s="78" t="s">
        <v>22</v>
      </c>
      <c r="D36" s="79"/>
      <c r="E36" s="80">
        <v>30000</v>
      </c>
      <c r="F36" s="81"/>
      <c r="G36" s="82"/>
      <c r="H36" s="126">
        <f t="shared" si="2"/>
        <v>0</v>
      </c>
      <c r="I36" s="116">
        <f t="shared" si="3"/>
        <v>0</v>
      </c>
      <c r="J36" s="114"/>
      <c r="K36" s="83"/>
    </row>
    <row r="37" spans="1:11" s="51" customFormat="1" ht="25.5" customHeight="1">
      <c r="A37" s="214"/>
      <c r="B37" s="202" t="s">
        <v>73</v>
      </c>
      <c r="C37" s="217" t="s">
        <v>74</v>
      </c>
      <c r="D37" s="215"/>
      <c r="E37" s="218">
        <v>20000</v>
      </c>
      <c r="F37" s="208"/>
      <c r="G37" s="207"/>
      <c r="H37" s="126">
        <f t="shared" si="2"/>
        <v>0</v>
      </c>
      <c r="I37" s="116">
        <f t="shared" si="3"/>
        <v>0</v>
      </c>
      <c r="J37" s="181"/>
      <c r="K37" s="182"/>
    </row>
    <row r="38" spans="1:11" s="51" customFormat="1" ht="25.5" customHeight="1" thickBot="1">
      <c r="A38" s="112"/>
      <c r="B38" s="175" t="s">
        <v>78</v>
      </c>
      <c r="C38" s="52" t="s">
        <v>76</v>
      </c>
      <c r="D38" s="53"/>
      <c r="E38" s="54">
        <v>160000</v>
      </c>
      <c r="F38" s="55"/>
      <c r="G38" s="56"/>
      <c r="H38" s="125">
        <f t="shared" si="2"/>
        <v>0</v>
      </c>
      <c r="I38" s="57">
        <f t="shared" si="3"/>
        <v>0</v>
      </c>
      <c r="J38" s="115"/>
      <c r="K38" s="58"/>
    </row>
    <row r="39" spans="1:11" s="51" customFormat="1" ht="27" customHeight="1" thickBot="1">
      <c r="A39" s="90"/>
      <c r="B39" s="91"/>
      <c r="C39" s="91"/>
      <c r="D39" s="92"/>
      <c r="E39" s="93"/>
      <c r="F39" s="94"/>
      <c r="G39" s="95"/>
      <c r="H39" s="96"/>
      <c r="I39" s="108"/>
      <c r="J39" s="97"/>
      <c r="K39" s="97"/>
    </row>
    <row r="40" spans="1:11" ht="15" customHeight="1">
      <c r="B40" s="68"/>
      <c r="F40" s="69"/>
      <c r="G40" s="70"/>
      <c r="H40" s="70"/>
      <c r="I40" s="71"/>
      <c r="J40" s="72"/>
      <c r="K40" s="72"/>
    </row>
    <row r="41" spans="1:11" ht="15" customHeight="1">
      <c r="B41" s="68"/>
      <c r="F41" s="73" t="s">
        <v>35</v>
      </c>
      <c r="H41" s="436">
        <f>SUM(I29:I38)</f>
        <v>0</v>
      </c>
      <c r="I41" s="437"/>
      <c r="J41" s="435"/>
      <c r="K41" s="435"/>
    </row>
    <row r="42" spans="1:11" ht="15" customHeight="1" thickBot="1">
      <c r="F42" s="74"/>
      <c r="G42" s="75"/>
      <c r="H42" s="75"/>
      <c r="I42" s="76"/>
      <c r="J42" s="77"/>
      <c r="K42" s="77"/>
    </row>
    <row r="43" spans="1:11" ht="15" customHeight="1"/>
  </sheetData>
  <sheetProtection algorithmName="SHA-512" hashValue="InhUOrQ7Nn9FpT1Qr0eizEAa5Gw1sOHBSuNd6NVav2Mp3elQaxfBeo7vLPDdd5kjkiS0vYumXdxr+Y6iEhgHoA==" saltValue="7tEXgiZzNv7fbEYfKgO05g==" spinCount="100000" sheet="1"/>
  <mergeCells count="5">
    <mergeCell ref="H2:I2"/>
    <mergeCell ref="J41:K41"/>
    <mergeCell ref="J25:K25"/>
    <mergeCell ref="H25:I25"/>
    <mergeCell ref="H41:I41"/>
  </mergeCells>
  <phoneticPr fontId="29"/>
  <printOptions horizontalCentered="1"/>
  <pageMargins left="0" right="0" top="0.39370078740157483" bottom="0.19685039370078741" header="0.27559055118110237" footer="0.19685039370078741"/>
  <pageSetup paperSize="9" scale="5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showZeros="0" zoomScale="85" zoomScaleNormal="85" workbookViewId="0">
      <pane xSplit="2" ySplit="4" topLeftCell="C5" activePane="bottomRight" state="frozen"/>
      <selection activeCell="C35" sqref="C35"/>
      <selection pane="topRight" activeCell="C35" sqref="C35"/>
      <selection pane="bottomLeft" activeCell="C35" sqref="C35"/>
      <selection pane="bottomRight" activeCell="C18" sqref="C18"/>
    </sheetView>
  </sheetViews>
  <sheetFormatPr defaultColWidth="9.140625" defaultRowHeight="13.5"/>
  <cols>
    <col min="1" max="1" width="19.5703125" style="26" customWidth="1"/>
    <col min="2" max="2" width="19.7109375" style="29" customWidth="1"/>
    <col min="3" max="3" width="68.140625" style="29" customWidth="1"/>
    <col min="4" max="4" width="12" style="35" customWidth="1"/>
    <col min="5" max="5" width="14.7109375" style="29" customWidth="1"/>
    <col min="6" max="7" width="10.7109375" style="29" customWidth="1"/>
    <col min="8" max="8" width="10.85546875" style="29" customWidth="1"/>
    <col min="9" max="9" width="18.7109375" style="29" customWidth="1"/>
    <col min="10" max="11" width="12.42578125" style="30" bestFit="1" customWidth="1"/>
    <col min="12" max="16384" width="9.140625" style="29"/>
  </cols>
  <sheetData>
    <row r="1" spans="1:11" ht="21" customHeight="1">
      <c r="B1" s="27" t="s">
        <v>33</v>
      </c>
      <c r="C1" s="28"/>
      <c r="D1" s="119" t="s">
        <v>32</v>
      </c>
      <c r="E1" s="119" t="s">
        <v>46</v>
      </c>
      <c r="G1" s="123"/>
    </row>
    <row r="2" spans="1:11" ht="18" customHeight="1" thickBot="1">
      <c r="B2" s="290" t="s">
        <v>122</v>
      </c>
      <c r="C2" s="292">
        <f>ヘッダ!J1</f>
        <v>0</v>
      </c>
      <c r="D2" s="121" t="s">
        <v>49</v>
      </c>
      <c r="E2" s="120"/>
      <c r="F2" s="32"/>
      <c r="G2" s="33" t="s">
        <v>9</v>
      </c>
      <c r="H2" s="434">
        <f>ヘッダ!I3</f>
        <v>0</v>
      </c>
      <c r="I2" s="434"/>
      <c r="J2" s="34"/>
      <c r="K2" s="34"/>
    </row>
    <row r="3" spans="1:11" ht="18" customHeight="1" thickTop="1">
      <c r="B3" s="31"/>
      <c r="D3" s="122" t="s">
        <v>47</v>
      </c>
      <c r="E3" s="120"/>
      <c r="F3" s="32"/>
      <c r="G3" s="32"/>
      <c r="H3" s="99"/>
      <c r="I3" s="99"/>
      <c r="J3" s="34"/>
      <c r="K3" s="34"/>
    </row>
    <row r="4" spans="1:11" ht="24.95" customHeight="1" thickBot="1">
      <c r="B4" s="150"/>
      <c r="D4" s="130" t="s">
        <v>48</v>
      </c>
      <c r="I4" s="36"/>
    </row>
    <row r="5" spans="1:11" ht="23.25" customHeight="1">
      <c r="A5" s="151"/>
      <c r="B5" s="159"/>
      <c r="C5" s="192"/>
      <c r="D5" s="92"/>
      <c r="E5" s="193"/>
      <c r="F5" s="194"/>
      <c r="G5" s="195"/>
      <c r="H5" s="196"/>
      <c r="I5" s="98"/>
      <c r="J5" s="149"/>
      <c r="K5" s="149"/>
    </row>
    <row r="6" spans="1:11" s="51" customFormat="1" ht="23.25" customHeight="1" thickBot="1">
      <c r="A6" s="151"/>
      <c r="B6" s="301" t="s">
        <v>155</v>
      </c>
      <c r="C6" s="192"/>
      <c r="D6" s="92"/>
      <c r="E6" s="234"/>
      <c r="F6" s="94"/>
      <c r="G6" s="95"/>
      <c r="H6" s="147"/>
      <c r="I6" s="148"/>
      <c r="J6" s="97"/>
      <c r="K6" s="59"/>
    </row>
    <row r="7" spans="1:11" s="51" customFormat="1" ht="20.25" customHeight="1">
      <c r="A7" s="110" t="s">
        <v>29</v>
      </c>
      <c r="B7" s="255" t="s">
        <v>10</v>
      </c>
      <c r="C7" s="256" t="s">
        <v>11</v>
      </c>
      <c r="D7" s="257"/>
      <c r="E7" s="256" t="s">
        <v>12</v>
      </c>
      <c r="F7" s="256" t="s">
        <v>13</v>
      </c>
      <c r="G7" s="256" t="s">
        <v>30</v>
      </c>
      <c r="H7" s="256" t="s">
        <v>14</v>
      </c>
      <c r="I7" s="258" t="s">
        <v>15</v>
      </c>
      <c r="J7" s="244" t="s">
        <v>26</v>
      </c>
      <c r="K7" s="245" t="s">
        <v>27</v>
      </c>
    </row>
    <row r="8" spans="1:11" s="51" customFormat="1" ht="26.25" customHeight="1">
      <c r="A8" s="204"/>
      <c r="B8" s="174" t="s">
        <v>136</v>
      </c>
      <c r="C8" s="78" t="s">
        <v>98</v>
      </c>
      <c r="D8" s="79"/>
      <c r="E8" s="222">
        <v>90000</v>
      </c>
      <c r="F8" s="81"/>
      <c r="G8" s="82" t="s">
        <v>23</v>
      </c>
      <c r="H8" s="126">
        <f>$E$2</f>
        <v>0</v>
      </c>
      <c r="I8" s="116">
        <f>E8*F8*H8</f>
        <v>0</v>
      </c>
      <c r="J8" s="114"/>
      <c r="K8" s="83"/>
    </row>
    <row r="9" spans="1:11" s="51" customFormat="1" ht="26.25" customHeight="1">
      <c r="A9" s="204"/>
      <c r="B9" s="174" t="s">
        <v>137</v>
      </c>
      <c r="C9" s="78" t="s">
        <v>99</v>
      </c>
      <c r="D9" s="79"/>
      <c r="E9" s="222">
        <v>90000</v>
      </c>
      <c r="F9" s="81"/>
      <c r="G9" s="82" t="s">
        <v>23</v>
      </c>
      <c r="H9" s="126">
        <f>$E$2</f>
        <v>0</v>
      </c>
      <c r="I9" s="116">
        <f>E9*F9*H9</f>
        <v>0</v>
      </c>
      <c r="J9" s="114"/>
      <c r="K9" s="83"/>
    </row>
    <row r="10" spans="1:11" s="51" customFormat="1" ht="26.25" customHeight="1">
      <c r="A10" s="204"/>
      <c r="B10" s="174" t="s">
        <v>151</v>
      </c>
      <c r="C10" s="298" t="s">
        <v>153</v>
      </c>
      <c r="D10" s="79"/>
      <c r="E10" s="222">
        <v>45000</v>
      </c>
      <c r="F10" s="81"/>
      <c r="G10" s="82" t="s">
        <v>23</v>
      </c>
      <c r="H10" s="126">
        <f>$E$2</f>
        <v>0</v>
      </c>
      <c r="I10" s="116">
        <f>E10*F10*H10</f>
        <v>0</v>
      </c>
      <c r="J10" s="114"/>
      <c r="K10" s="83"/>
    </row>
    <row r="11" spans="1:11" s="51" customFormat="1" ht="26.25" customHeight="1" thickBot="1">
      <c r="A11" s="251"/>
      <c r="B11" s="175" t="s">
        <v>152</v>
      </c>
      <c r="C11" s="299" t="s">
        <v>154</v>
      </c>
      <c r="D11" s="53"/>
      <c r="E11" s="236">
        <v>45000</v>
      </c>
      <c r="F11" s="55"/>
      <c r="G11" s="56" t="s">
        <v>23</v>
      </c>
      <c r="H11" s="125">
        <f>$E$2</f>
        <v>0</v>
      </c>
      <c r="I11" s="57">
        <f>E11*F11*H11</f>
        <v>0</v>
      </c>
      <c r="J11" s="115"/>
      <c r="K11" s="58"/>
    </row>
    <row r="12" spans="1:11" s="51" customFormat="1" ht="18.75" customHeight="1">
      <c r="A12" s="90"/>
      <c r="B12" s="159"/>
      <c r="C12" s="91"/>
      <c r="D12" s="92"/>
      <c r="E12" s="93"/>
      <c r="F12" s="94"/>
      <c r="G12" s="95"/>
      <c r="H12" s="147"/>
      <c r="I12" s="148"/>
      <c r="J12" s="97"/>
      <c r="K12" s="97"/>
    </row>
    <row r="13" spans="1:11" s="51" customFormat="1" ht="18.75" customHeight="1">
      <c r="A13" s="90"/>
      <c r="B13" s="159"/>
      <c r="C13" s="91"/>
      <c r="D13" s="92"/>
      <c r="E13" s="93"/>
      <c r="F13" s="94"/>
      <c r="G13" s="95"/>
      <c r="H13" s="147"/>
      <c r="I13" s="148"/>
      <c r="J13" s="97"/>
      <c r="K13" s="97"/>
    </row>
    <row r="14" spans="1:11" s="51" customFormat="1" ht="24" customHeight="1" thickBot="1">
      <c r="A14" s="155"/>
      <c r="B14" s="302" t="s">
        <v>156</v>
      </c>
      <c r="C14" s="156"/>
      <c r="D14" s="157"/>
      <c r="E14" s="158"/>
      <c r="F14" s="152"/>
      <c r="G14" s="153"/>
      <c r="H14" s="154"/>
      <c r="I14" s="107"/>
      <c r="J14" s="59"/>
      <c r="K14" s="59"/>
    </row>
    <row r="15" spans="1:11" ht="20.25" customHeight="1" thickBot="1">
      <c r="A15" s="37" t="s">
        <v>29</v>
      </c>
      <c r="B15" s="38" t="s">
        <v>10</v>
      </c>
      <c r="C15" s="39" t="s">
        <v>11</v>
      </c>
      <c r="D15" s="40"/>
      <c r="E15" s="39" t="s">
        <v>12</v>
      </c>
      <c r="F15" s="39"/>
      <c r="G15" s="39" t="s">
        <v>30</v>
      </c>
      <c r="H15" s="39" t="s">
        <v>14</v>
      </c>
      <c r="I15" s="41" t="s">
        <v>15</v>
      </c>
      <c r="J15" s="42" t="s">
        <v>26</v>
      </c>
      <c r="K15" s="43" t="s">
        <v>27</v>
      </c>
    </row>
    <row r="16" spans="1:11" s="51" customFormat="1" ht="25.5" customHeight="1">
      <c r="A16" s="110"/>
      <c r="B16" s="176" t="s">
        <v>157</v>
      </c>
      <c r="C16" s="44" t="s">
        <v>60</v>
      </c>
      <c r="D16" s="45"/>
      <c r="E16" s="46">
        <v>60000</v>
      </c>
      <c r="F16" s="47"/>
      <c r="G16" s="48" t="s">
        <v>23</v>
      </c>
      <c r="H16" s="124">
        <f>$E$2</f>
        <v>0</v>
      </c>
      <c r="I16" s="61">
        <f t="shared" ref="I16:I22" si="0">E16*F16*H16</f>
        <v>0</v>
      </c>
      <c r="J16" s="113"/>
      <c r="K16" s="50"/>
    </row>
    <row r="17" spans="1:11" s="51" customFormat="1" ht="25.5" customHeight="1">
      <c r="A17" s="111"/>
      <c r="B17" s="174" t="s">
        <v>158</v>
      </c>
      <c r="C17" s="78" t="s">
        <v>83</v>
      </c>
      <c r="D17" s="79"/>
      <c r="E17" s="80">
        <v>60000</v>
      </c>
      <c r="F17" s="81"/>
      <c r="G17" s="82" t="s">
        <v>23</v>
      </c>
      <c r="H17" s="126">
        <f t="shared" ref="H17:H22" si="1">$E$2</f>
        <v>0</v>
      </c>
      <c r="I17" s="116">
        <f t="shared" si="0"/>
        <v>0</v>
      </c>
      <c r="J17" s="114"/>
      <c r="K17" s="83"/>
    </row>
    <row r="18" spans="1:11" s="51" customFormat="1" ht="25.5" customHeight="1">
      <c r="A18" s="117"/>
      <c r="B18" s="177" t="s">
        <v>159</v>
      </c>
      <c r="C18" s="84" t="s">
        <v>61</v>
      </c>
      <c r="D18" s="85"/>
      <c r="E18" s="86">
        <v>60000</v>
      </c>
      <c r="F18" s="81"/>
      <c r="G18" s="82" t="s">
        <v>23</v>
      </c>
      <c r="H18" s="187">
        <f t="shared" si="1"/>
        <v>0</v>
      </c>
      <c r="I18" s="223">
        <f t="shared" si="0"/>
        <v>0</v>
      </c>
      <c r="J18" s="114"/>
      <c r="K18" s="83"/>
    </row>
    <row r="19" spans="1:11" s="51" customFormat="1" ht="25.5" customHeight="1">
      <c r="A19" s="209"/>
      <c r="B19" s="210" t="s">
        <v>160</v>
      </c>
      <c r="C19" s="211" t="s">
        <v>69</v>
      </c>
      <c r="D19" s="212"/>
      <c r="E19" s="213">
        <v>60000</v>
      </c>
      <c r="F19" s="81"/>
      <c r="G19" s="207" t="s">
        <v>49</v>
      </c>
      <c r="H19" s="126">
        <f t="shared" si="1"/>
        <v>0</v>
      </c>
      <c r="I19" s="224">
        <f t="shared" si="0"/>
        <v>0</v>
      </c>
      <c r="J19" s="206"/>
      <c r="K19" s="182"/>
    </row>
    <row r="20" spans="1:11" s="51" customFormat="1" ht="25.5" customHeight="1">
      <c r="A20" s="209"/>
      <c r="B20" s="210" t="s">
        <v>161</v>
      </c>
      <c r="C20" s="211" t="s">
        <v>86</v>
      </c>
      <c r="D20" s="212"/>
      <c r="E20" s="213">
        <v>60000</v>
      </c>
      <c r="F20" s="81"/>
      <c r="G20" s="207" t="s">
        <v>49</v>
      </c>
      <c r="H20" s="126">
        <f t="shared" si="1"/>
        <v>0</v>
      </c>
      <c r="I20" s="224">
        <f t="shared" si="0"/>
        <v>0</v>
      </c>
      <c r="J20" s="206"/>
      <c r="K20" s="182"/>
    </row>
    <row r="21" spans="1:11" s="51" customFormat="1" ht="25.5" customHeight="1">
      <c r="A21" s="209"/>
      <c r="B21" s="210" t="s">
        <v>81</v>
      </c>
      <c r="C21" s="211" t="s">
        <v>84</v>
      </c>
      <c r="D21" s="212"/>
      <c r="E21" s="213">
        <v>60000</v>
      </c>
      <c r="F21" s="81"/>
      <c r="G21" s="207" t="s">
        <v>49</v>
      </c>
      <c r="H21" s="126">
        <f t="shared" si="1"/>
        <v>0</v>
      </c>
      <c r="I21" s="224">
        <f t="shared" si="0"/>
        <v>0</v>
      </c>
      <c r="J21" s="206"/>
      <c r="K21" s="182"/>
    </row>
    <row r="22" spans="1:11" s="51" customFormat="1" ht="25.5" customHeight="1" thickBot="1">
      <c r="A22" s="118"/>
      <c r="B22" s="179" t="s">
        <v>82</v>
      </c>
      <c r="C22" s="87" t="s">
        <v>85</v>
      </c>
      <c r="D22" s="88"/>
      <c r="E22" s="89">
        <v>60000</v>
      </c>
      <c r="F22" s="55"/>
      <c r="G22" s="56" t="s">
        <v>23</v>
      </c>
      <c r="H22" s="125">
        <f t="shared" si="1"/>
        <v>0</v>
      </c>
      <c r="I22" s="57">
        <f t="shared" si="0"/>
        <v>0</v>
      </c>
      <c r="J22" s="181"/>
      <c r="K22" s="58"/>
    </row>
    <row r="23" spans="1:11" s="51" customFormat="1" ht="18.75" customHeight="1">
      <c r="A23" s="90"/>
      <c r="B23" s="159"/>
      <c r="C23" s="91"/>
      <c r="D23" s="92"/>
      <c r="E23" s="93"/>
      <c r="F23" s="94"/>
      <c r="G23" s="95"/>
      <c r="H23" s="147"/>
      <c r="I23" s="148"/>
      <c r="J23" s="149"/>
      <c r="K23" s="149"/>
    </row>
    <row r="24" spans="1:11" s="51" customFormat="1" ht="50.25" customHeight="1" thickBot="1">
      <c r="A24" s="155"/>
      <c r="B24" s="302" t="s">
        <v>281</v>
      </c>
      <c r="C24" s="198"/>
      <c r="D24" s="157"/>
      <c r="E24" s="158"/>
      <c r="F24" s="152"/>
      <c r="G24" s="153"/>
      <c r="H24" s="154"/>
      <c r="I24" s="107"/>
      <c r="J24" s="59"/>
      <c r="K24" s="59"/>
    </row>
    <row r="25" spans="1:11" s="51" customFormat="1" ht="20.25" customHeight="1" thickBot="1">
      <c r="A25" s="37" t="s">
        <v>29</v>
      </c>
      <c r="B25" s="38" t="s">
        <v>10</v>
      </c>
      <c r="C25" s="39" t="s">
        <v>11</v>
      </c>
      <c r="D25" s="40"/>
      <c r="E25" s="39" t="s">
        <v>12</v>
      </c>
      <c r="F25" s="39"/>
      <c r="G25" s="39" t="s">
        <v>30</v>
      </c>
      <c r="H25" s="39" t="s">
        <v>14</v>
      </c>
      <c r="I25" s="41" t="s">
        <v>15</v>
      </c>
      <c r="J25" s="42" t="s">
        <v>26</v>
      </c>
      <c r="K25" s="43" t="s">
        <v>27</v>
      </c>
    </row>
    <row r="26" spans="1:11" s="51" customFormat="1" ht="25.5" customHeight="1">
      <c r="A26" s="110"/>
      <c r="B26" s="176" t="s">
        <v>88</v>
      </c>
      <c r="C26" s="44" t="s">
        <v>90</v>
      </c>
      <c r="D26" s="45"/>
      <c r="E26" s="46">
        <v>160000</v>
      </c>
      <c r="F26" s="47"/>
      <c r="G26" s="48"/>
      <c r="H26" s="124">
        <f>$E$3</f>
        <v>0</v>
      </c>
      <c r="I26" s="49">
        <f>E26*F26*H26</f>
        <v>0</v>
      </c>
      <c r="J26" s="113"/>
      <c r="K26" s="50"/>
    </row>
    <row r="27" spans="1:11" s="51" customFormat="1" ht="25.5" customHeight="1">
      <c r="A27" s="151"/>
      <c r="B27" s="230" t="s">
        <v>89</v>
      </c>
      <c r="C27" s="192" t="s">
        <v>91</v>
      </c>
      <c r="D27" s="186"/>
      <c r="E27" s="197">
        <v>175000</v>
      </c>
      <c r="F27" s="231"/>
      <c r="G27" s="232"/>
      <c r="H27" s="233">
        <f>$E$3</f>
        <v>0</v>
      </c>
      <c r="I27" s="199">
        <f>E27*F27*H27</f>
        <v>0</v>
      </c>
      <c r="J27" s="188"/>
      <c r="K27" s="189"/>
    </row>
    <row r="28" spans="1:11" s="51" customFormat="1" ht="18.75" customHeight="1">
      <c r="A28" s="117"/>
      <c r="B28" s="178" t="s">
        <v>65</v>
      </c>
      <c r="C28" s="84" t="s">
        <v>66</v>
      </c>
      <c r="D28" s="85"/>
      <c r="E28" s="86">
        <v>30000</v>
      </c>
      <c r="F28" s="81"/>
      <c r="G28" s="82"/>
      <c r="H28" s="126">
        <f>$E$3</f>
        <v>0</v>
      </c>
      <c r="I28" s="116">
        <f>E28*F28*H28</f>
        <v>0</v>
      </c>
      <c r="J28" s="114"/>
      <c r="K28" s="83"/>
    </row>
    <row r="29" spans="1:11" s="51" customFormat="1" ht="26.25" customHeight="1" thickBot="1">
      <c r="A29" s="235"/>
      <c r="B29" s="286" t="s">
        <v>100</v>
      </c>
      <c r="C29" s="297" t="s">
        <v>139</v>
      </c>
      <c r="D29" s="219"/>
      <c r="E29" s="287">
        <v>15000</v>
      </c>
      <c r="F29" s="201"/>
      <c r="G29" s="220"/>
      <c r="H29" s="288">
        <f>$E$3</f>
        <v>0</v>
      </c>
      <c r="I29" s="289">
        <f>E29*F29*H29</f>
        <v>0</v>
      </c>
      <c r="J29" s="221"/>
      <c r="K29" s="60"/>
    </row>
    <row r="30" spans="1:11" s="67" customFormat="1" ht="18.75" customHeight="1">
      <c r="A30" s="90"/>
      <c r="B30" s="159"/>
      <c r="C30" s="91"/>
      <c r="D30" s="92"/>
      <c r="E30" s="93"/>
      <c r="F30" s="94"/>
      <c r="G30" s="95"/>
      <c r="H30" s="147"/>
      <c r="I30" s="148"/>
      <c r="J30" s="97"/>
      <c r="K30" s="97"/>
    </row>
    <row r="31" spans="1:11" s="51" customFormat="1" ht="25.5" customHeight="1">
      <c r="A31" s="127"/>
      <c r="B31" s="159"/>
      <c r="C31" s="62"/>
      <c r="D31" s="63"/>
      <c r="E31" s="64"/>
      <c r="F31" s="128"/>
      <c r="G31" s="65"/>
      <c r="H31" s="129"/>
      <c r="I31" s="66"/>
      <c r="J31" s="72"/>
      <c r="K31" s="72"/>
    </row>
    <row r="32" spans="1:11" ht="15" customHeight="1" thickBot="1">
      <c r="A32" s="90"/>
      <c r="B32" s="146"/>
      <c r="C32" s="160"/>
      <c r="D32" s="92"/>
      <c r="E32" s="93"/>
      <c r="F32" s="94"/>
      <c r="G32" s="95"/>
      <c r="H32" s="147"/>
      <c r="I32" s="148"/>
      <c r="J32" s="97"/>
      <c r="K32" s="97"/>
    </row>
    <row r="33" spans="2:11" ht="15" customHeight="1">
      <c r="B33" s="68"/>
      <c r="C33" s="18"/>
      <c r="F33" s="69"/>
      <c r="G33" s="70"/>
      <c r="H33" s="70"/>
      <c r="I33" s="71"/>
      <c r="J33" s="72"/>
      <c r="K33" s="72"/>
    </row>
    <row r="34" spans="2:11" ht="15" customHeight="1">
      <c r="B34" s="68"/>
      <c r="C34" s="18"/>
      <c r="F34" s="73" t="s">
        <v>53</v>
      </c>
      <c r="G34" s="18"/>
      <c r="H34" s="436">
        <f>SUM(,I5:I22)</f>
        <v>0</v>
      </c>
      <c r="I34" s="437"/>
      <c r="J34" s="435"/>
      <c r="K34" s="435"/>
    </row>
    <row r="35" spans="2:11" ht="15" customHeight="1" thickBot="1">
      <c r="C35" s="18"/>
      <c r="F35" s="74"/>
      <c r="G35" s="75"/>
      <c r="H35" s="75"/>
      <c r="I35" s="76"/>
      <c r="J35" s="77"/>
      <c r="K35" s="77"/>
    </row>
    <row r="36" spans="2:11" ht="15" customHeight="1">
      <c r="B36" s="68"/>
      <c r="F36" s="69"/>
      <c r="G36" s="70"/>
      <c r="H36" s="70"/>
      <c r="I36" s="71"/>
      <c r="J36" s="72"/>
      <c r="K36" s="72"/>
    </row>
    <row r="37" spans="2:11" ht="15" customHeight="1">
      <c r="B37" s="68"/>
      <c r="F37" s="73" t="s">
        <v>35</v>
      </c>
      <c r="H37" s="436">
        <f>SUM(I26:I29)</f>
        <v>0</v>
      </c>
      <c r="I37" s="437"/>
      <c r="J37" s="435"/>
      <c r="K37" s="435"/>
    </row>
    <row r="38" spans="2:11" ht="15" customHeight="1" thickBot="1">
      <c r="F38" s="74"/>
      <c r="G38" s="75"/>
      <c r="H38" s="75"/>
      <c r="I38" s="76"/>
      <c r="J38" s="77"/>
      <c r="K38" s="77"/>
    </row>
  </sheetData>
  <sheetProtection password="CE88" sheet="1"/>
  <mergeCells count="5">
    <mergeCell ref="H34:I34"/>
    <mergeCell ref="J34:K34"/>
    <mergeCell ref="H2:I2"/>
    <mergeCell ref="H37:I37"/>
    <mergeCell ref="J37:K37"/>
  </mergeCells>
  <phoneticPr fontId="29"/>
  <pageMargins left="0.23622047244094491" right="0.15748031496062992" top="0.39370078740157483" bottom="0.19685039370078741" header="0" footer="0"/>
  <pageSetup paperSize="9" scale="6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8"/>
  <sheetViews>
    <sheetView showGridLines="0" showZeros="0" zoomScale="70" zoomScaleNormal="70" workbookViewId="0">
      <pane xSplit="1" ySplit="3" topLeftCell="B25" activePane="bottomRight" state="frozen"/>
      <selection activeCell="C35" sqref="C35"/>
      <selection pane="topRight" activeCell="C35" sqref="C35"/>
      <selection pane="bottomLeft" activeCell="C35" sqref="C35"/>
      <selection pane="bottomRight" activeCell="C7" sqref="C7:D7"/>
    </sheetView>
  </sheetViews>
  <sheetFormatPr defaultColWidth="9.140625" defaultRowHeight="13.5"/>
  <cols>
    <col min="1" max="1" width="15.7109375" style="26" customWidth="1"/>
    <col min="2" max="2" width="19.7109375" style="29" customWidth="1"/>
    <col min="3" max="3" width="71.7109375" style="29" customWidth="1"/>
    <col min="4" max="4" width="14.140625" style="35" customWidth="1"/>
    <col min="5" max="5" width="16.7109375" style="29" bestFit="1" customWidth="1"/>
    <col min="6" max="7" width="10.7109375" style="29" customWidth="1"/>
    <col min="8" max="8" width="10.85546875" style="29" customWidth="1"/>
    <col min="9" max="9" width="18.7109375" style="29" customWidth="1"/>
    <col min="10" max="11" width="12.42578125" style="30" bestFit="1" customWidth="1"/>
    <col min="12" max="16384" width="9.140625" style="29"/>
  </cols>
  <sheetData>
    <row r="1" spans="1:12" ht="21" customHeight="1">
      <c r="B1" s="27" t="s">
        <v>31</v>
      </c>
      <c r="C1" s="28"/>
      <c r="D1" s="119" t="s">
        <v>30</v>
      </c>
      <c r="E1" s="119" t="s">
        <v>46</v>
      </c>
      <c r="G1" s="123"/>
    </row>
    <row r="2" spans="1:12" ht="18" customHeight="1" thickBot="1">
      <c r="B2" s="290" t="s">
        <v>123</v>
      </c>
      <c r="C2" s="291">
        <f>ヘッダ!J1</f>
        <v>0</v>
      </c>
      <c r="D2" s="121" t="s">
        <v>49</v>
      </c>
      <c r="E2" s="120"/>
      <c r="F2" s="32"/>
      <c r="G2" s="33" t="s">
        <v>9</v>
      </c>
      <c r="H2" s="434">
        <f>ヘッダ!I3</f>
        <v>0</v>
      </c>
      <c r="I2" s="434"/>
      <c r="J2" s="34"/>
      <c r="K2" s="34"/>
    </row>
    <row r="3" spans="1:12" ht="18" customHeight="1" thickTop="1">
      <c r="B3" s="31"/>
      <c r="D3" s="303" t="s">
        <v>47</v>
      </c>
      <c r="E3" s="304"/>
      <c r="F3" s="32"/>
      <c r="G3" s="32"/>
      <c r="H3" s="99"/>
      <c r="I3" s="99"/>
      <c r="J3" s="34"/>
      <c r="K3" s="34"/>
    </row>
    <row r="4" spans="1:12" s="18" customFormat="1" ht="18" customHeight="1">
      <c r="A4" s="127"/>
      <c r="B4" s="307"/>
      <c r="D4" s="185" t="s">
        <v>48</v>
      </c>
      <c r="E4" s="184"/>
      <c r="F4" s="32"/>
      <c r="G4" s="32"/>
      <c r="H4" s="99"/>
      <c r="I4" s="99"/>
      <c r="J4" s="34"/>
      <c r="K4" s="34"/>
    </row>
    <row r="5" spans="1:12" s="51" customFormat="1" ht="25.5" customHeight="1" thickBot="1">
      <c r="A5" s="235"/>
      <c r="B5" s="284" t="s">
        <v>289</v>
      </c>
      <c r="C5" s="305"/>
      <c r="D5" s="92"/>
      <c r="E5" s="306"/>
      <c r="F5" s="152"/>
      <c r="G5" s="153"/>
      <c r="H5" s="154"/>
      <c r="I5" s="107"/>
      <c r="J5" s="59"/>
      <c r="K5" s="59"/>
      <c r="L5" s="285"/>
    </row>
    <row r="6" spans="1:12" ht="20.25" customHeight="1" thickBot="1">
      <c r="A6" s="324" t="s">
        <v>29</v>
      </c>
      <c r="B6" s="325" t="s">
        <v>10</v>
      </c>
      <c r="C6" s="326" t="s">
        <v>11</v>
      </c>
      <c r="D6" s="327"/>
      <c r="E6" s="326" t="s">
        <v>12</v>
      </c>
      <c r="F6" s="326" t="s">
        <v>13</v>
      </c>
      <c r="G6" s="326" t="s">
        <v>30</v>
      </c>
      <c r="H6" s="326" t="s">
        <v>14</v>
      </c>
      <c r="I6" s="328" t="s">
        <v>15</v>
      </c>
      <c r="J6" s="42" t="s">
        <v>26</v>
      </c>
      <c r="K6" s="43" t="s">
        <v>27</v>
      </c>
    </row>
    <row r="7" spans="1:12" s="51" customFormat="1" ht="25.5" customHeight="1">
      <c r="A7" s="319"/>
      <c r="B7" s="320" t="s">
        <v>164</v>
      </c>
      <c r="C7" s="439" t="s">
        <v>165</v>
      </c>
      <c r="D7" s="440"/>
      <c r="E7" s="321">
        <v>876000</v>
      </c>
      <c r="F7" s="322"/>
      <c r="G7" s="323" t="s">
        <v>163</v>
      </c>
      <c r="H7" s="233">
        <f>$E$2</f>
        <v>0</v>
      </c>
      <c r="I7" s="199">
        <f>E7*F7*H7</f>
        <v>0</v>
      </c>
      <c r="J7" s="144"/>
      <c r="K7" s="145"/>
    </row>
    <row r="8" spans="1:12" s="51" customFormat="1" ht="25.5" customHeight="1">
      <c r="A8" s="214"/>
      <c r="B8" s="315" t="s">
        <v>166</v>
      </c>
      <c r="C8" s="441" t="s">
        <v>167</v>
      </c>
      <c r="D8" s="442"/>
      <c r="E8" s="312">
        <v>1284000</v>
      </c>
      <c r="F8" s="313"/>
      <c r="G8" s="314" t="s">
        <v>163</v>
      </c>
      <c r="H8" s="126">
        <f>$E$2</f>
        <v>0</v>
      </c>
      <c r="I8" s="116">
        <f>E8*F8*H8</f>
        <v>0</v>
      </c>
      <c r="J8" s="181"/>
      <c r="K8" s="250"/>
    </row>
    <row r="9" spans="1:12" s="51" customFormat="1" ht="25.5" customHeight="1">
      <c r="A9" s="214"/>
      <c r="B9" s="315" t="s">
        <v>168</v>
      </c>
      <c r="C9" s="441" t="s">
        <v>169</v>
      </c>
      <c r="D9" s="442"/>
      <c r="E9" s="312">
        <v>1644000</v>
      </c>
      <c r="F9" s="313"/>
      <c r="G9" s="314" t="s">
        <v>163</v>
      </c>
      <c r="H9" s="126">
        <f>$E$2</f>
        <v>0</v>
      </c>
      <c r="I9" s="116">
        <f>E9*F9*H9</f>
        <v>0</v>
      </c>
      <c r="J9" s="181"/>
      <c r="K9" s="250"/>
    </row>
    <row r="10" spans="1:12" s="51" customFormat="1" ht="25.5" customHeight="1">
      <c r="A10" s="214"/>
      <c r="B10" s="315" t="s">
        <v>170</v>
      </c>
      <c r="C10" s="443" t="s">
        <v>171</v>
      </c>
      <c r="D10" s="444"/>
      <c r="E10" s="312">
        <v>300000</v>
      </c>
      <c r="F10" s="313"/>
      <c r="G10" s="314" t="s">
        <v>280</v>
      </c>
      <c r="H10" s="126">
        <f>$E$3</f>
        <v>0</v>
      </c>
      <c r="I10" s="116">
        <f>E10*F10*H10</f>
        <v>0</v>
      </c>
      <c r="J10" s="181"/>
      <c r="K10" s="250"/>
    </row>
    <row r="11" spans="1:12" s="51" customFormat="1" ht="25.5" customHeight="1">
      <c r="A11" s="214"/>
      <c r="B11" s="316" t="s">
        <v>172</v>
      </c>
      <c r="C11" s="448" t="s">
        <v>173</v>
      </c>
      <c r="D11" s="448"/>
      <c r="E11" s="312">
        <v>438000</v>
      </c>
      <c r="F11" s="336"/>
      <c r="G11" s="314" t="s">
        <v>163</v>
      </c>
      <c r="H11" s="126">
        <f t="shared" ref="H11:H13" si="0">$E$2</f>
        <v>0</v>
      </c>
      <c r="I11" s="116">
        <f t="shared" ref="I11:I14" si="1">E11*F11*H11</f>
        <v>0</v>
      </c>
      <c r="J11" s="181"/>
      <c r="K11" s="250"/>
    </row>
    <row r="12" spans="1:12" s="51" customFormat="1" ht="25.5" customHeight="1">
      <c r="A12" s="214"/>
      <c r="B12" s="316" t="s">
        <v>174</v>
      </c>
      <c r="C12" s="448" t="s">
        <v>175</v>
      </c>
      <c r="D12" s="448"/>
      <c r="E12" s="312">
        <v>642000</v>
      </c>
      <c r="F12" s="336"/>
      <c r="G12" s="314" t="s">
        <v>163</v>
      </c>
      <c r="H12" s="126">
        <f t="shared" si="0"/>
        <v>0</v>
      </c>
      <c r="I12" s="116">
        <f t="shared" si="1"/>
        <v>0</v>
      </c>
      <c r="J12" s="181"/>
      <c r="K12" s="250"/>
    </row>
    <row r="13" spans="1:12" s="51" customFormat="1" ht="25.5" customHeight="1">
      <c r="A13" s="214"/>
      <c r="B13" s="316" t="s">
        <v>176</v>
      </c>
      <c r="C13" s="448" t="s">
        <v>177</v>
      </c>
      <c r="D13" s="448"/>
      <c r="E13" s="312">
        <v>822000</v>
      </c>
      <c r="F13" s="336"/>
      <c r="G13" s="314" t="s">
        <v>163</v>
      </c>
      <c r="H13" s="126">
        <f t="shared" si="0"/>
        <v>0</v>
      </c>
      <c r="I13" s="116">
        <f t="shared" si="1"/>
        <v>0</v>
      </c>
      <c r="J13" s="181"/>
      <c r="K13" s="250"/>
    </row>
    <row r="14" spans="1:12" s="51" customFormat="1" ht="25.5" customHeight="1" thickBot="1">
      <c r="A14" s="112"/>
      <c r="B14" s="384" t="s">
        <v>178</v>
      </c>
      <c r="C14" s="449" t="s">
        <v>179</v>
      </c>
      <c r="D14" s="449"/>
      <c r="E14" s="330">
        <v>150000</v>
      </c>
      <c r="F14" s="385"/>
      <c r="G14" s="331" t="s">
        <v>280</v>
      </c>
      <c r="H14" s="125">
        <f>$E$3</f>
        <v>0</v>
      </c>
      <c r="I14" s="57">
        <f t="shared" si="1"/>
        <v>0</v>
      </c>
      <c r="J14" s="115"/>
      <c r="K14" s="254"/>
    </row>
    <row r="15" spans="1:12" s="51" customFormat="1" ht="27" customHeight="1" thickBot="1">
      <c r="A15" s="90"/>
      <c r="B15" s="300" t="s">
        <v>180</v>
      </c>
      <c r="C15" s="168"/>
      <c r="D15" s="34"/>
      <c r="E15" s="93"/>
      <c r="F15" s="94"/>
      <c r="G15" s="95"/>
      <c r="H15" s="96"/>
      <c r="I15" s="107"/>
      <c r="J15" s="97"/>
      <c r="K15" s="97"/>
    </row>
    <row r="16" spans="1:12" ht="20.25" customHeight="1" thickBot="1">
      <c r="A16" s="324" t="s">
        <v>29</v>
      </c>
      <c r="B16" s="325" t="s">
        <v>10</v>
      </c>
      <c r="C16" s="326" t="s">
        <v>11</v>
      </c>
      <c r="D16" s="327"/>
      <c r="E16" s="326" t="s">
        <v>12</v>
      </c>
      <c r="F16" s="326" t="s">
        <v>13</v>
      </c>
      <c r="G16" s="326" t="s">
        <v>30</v>
      </c>
      <c r="H16" s="326" t="s">
        <v>14</v>
      </c>
      <c r="I16" s="328" t="s">
        <v>15</v>
      </c>
      <c r="J16" s="42" t="s">
        <v>26</v>
      </c>
      <c r="K16" s="43" t="s">
        <v>27</v>
      </c>
    </row>
    <row r="17" spans="1:11" s="51" customFormat="1" ht="27" customHeight="1">
      <c r="A17" s="333"/>
      <c r="B17" s="332" t="s">
        <v>181</v>
      </c>
      <c r="C17" s="447" t="s">
        <v>182</v>
      </c>
      <c r="D17" s="447"/>
      <c r="E17" s="321">
        <v>240000</v>
      </c>
      <c r="F17" s="322"/>
      <c r="G17" s="323" t="s">
        <v>163</v>
      </c>
      <c r="H17" s="233">
        <f t="shared" ref="H17:H39" si="2">$E$2</f>
        <v>0</v>
      </c>
      <c r="I17" s="199">
        <f t="shared" ref="I17:I24" si="3">E17*F17*H17</f>
        <v>0</v>
      </c>
      <c r="J17" s="144"/>
      <c r="K17" s="145"/>
    </row>
    <row r="18" spans="1:11" s="51" customFormat="1" ht="27" customHeight="1">
      <c r="A18" s="311"/>
      <c r="B18" s="317" t="s">
        <v>183</v>
      </c>
      <c r="C18" s="445" t="s">
        <v>184</v>
      </c>
      <c r="D18" s="445"/>
      <c r="E18" s="312">
        <v>318000</v>
      </c>
      <c r="F18" s="313"/>
      <c r="G18" s="314" t="s">
        <v>163</v>
      </c>
      <c r="H18" s="126">
        <f t="shared" si="2"/>
        <v>0</v>
      </c>
      <c r="I18" s="116">
        <f t="shared" si="3"/>
        <v>0</v>
      </c>
      <c r="J18" s="114"/>
      <c r="K18" s="83"/>
    </row>
    <row r="19" spans="1:11" s="51" customFormat="1" ht="27" customHeight="1">
      <c r="A19" s="334"/>
      <c r="B19" s="317" t="s">
        <v>185</v>
      </c>
      <c r="C19" s="445" t="s">
        <v>186</v>
      </c>
      <c r="D19" s="445"/>
      <c r="E19" s="312">
        <v>396000</v>
      </c>
      <c r="F19" s="313"/>
      <c r="G19" s="314" t="s">
        <v>163</v>
      </c>
      <c r="H19" s="126">
        <f t="shared" si="2"/>
        <v>0</v>
      </c>
      <c r="I19" s="116">
        <f t="shared" si="3"/>
        <v>0</v>
      </c>
      <c r="J19" s="114"/>
      <c r="K19" s="83"/>
    </row>
    <row r="20" spans="1:11" s="51" customFormat="1" ht="27" customHeight="1">
      <c r="A20" s="334"/>
      <c r="B20" s="317" t="s">
        <v>187</v>
      </c>
      <c r="C20" s="445" t="s">
        <v>188</v>
      </c>
      <c r="D20" s="445"/>
      <c r="E20" s="312">
        <v>84000</v>
      </c>
      <c r="F20" s="313"/>
      <c r="G20" s="314" t="s">
        <v>280</v>
      </c>
      <c r="H20" s="126">
        <f>$E$3</f>
        <v>0</v>
      </c>
      <c r="I20" s="116">
        <f t="shared" si="3"/>
        <v>0</v>
      </c>
      <c r="J20" s="114"/>
      <c r="K20" s="83"/>
    </row>
    <row r="21" spans="1:11" s="51" customFormat="1" ht="27" customHeight="1">
      <c r="A21" s="334"/>
      <c r="B21" s="317" t="s">
        <v>189</v>
      </c>
      <c r="C21" s="445" t="s">
        <v>190</v>
      </c>
      <c r="D21" s="445"/>
      <c r="E21" s="312">
        <v>120000</v>
      </c>
      <c r="F21" s="313"/>
      <c r="G21" s="314" t="s">
        <v>163</v>
      </c>
      <c r="H21" s="126">
        <f t="shared" si="2"/>
        <v>0</v>
      </c>
      <c r="I21" s="116">
        <f t="shared" si="3"/>
        <v>0</v>
      </c>
      <c r="J21" s="114"/>
      <c r="K21" s="83"/>
    </row>
    <row r="22" spans="1:11" s="51" customFormat="1" ht="27" customHeight="1">
      <c r="A22" s="334"/>
      <c r="B22" s="317" t="s">
        <v>191</v>
      </c>
      <c r="C22" s="445" t="s">
        <v>192</v>
      </c>
      <c r="D22" s="445"/>
      <c r="E22" s="312">
        <v>156000</v>
      </c>
      <c r="F22" s="313"/>
      <c r="G22" s="314" t="s">
        <v>163</v>
      </c>
      <c r="H22" s="126">
        <f t="shared" si="2"/>
        <v>0</v>
      </c>
      <c r="I22" s="116">
        <f t="shared" si="3"/>
        <v>0</v>
      </c>
      <c r="J22" s="181"/>
      <c r="K22" s="182"/>
    </row>
    <row r="23" spans="1:11" s="51" customFormat="1" ht="27" customHeight="1">
      <c r="A23" s="334"/>
      <c r="B23" s="317" t="s">
        <v>193</v>
      </c>
      <c r="C23" s="445" t="s">
        <v>194</v>
      </c>
      <c r="D23" s="445"/>
      <c r="E23" s="312">
        <v>198000</v>
      </c>
      <c r="F23" s="313"/>
      <c r="G23" s="314" t="s">
        <v>163</v>
      </c>
      <c r="H23" s="126">
        <f t="shared" si="2"/>
        <v>0</v>
      </c>
      <c r="I23" s="116">
        <f t="shared" si="3"/>
        <v>0</v>
      </c>
      <c r="J23" s="181"/>
      <c r="K23" s="182"/>
    </row>
    <row r="24" spans="1:11" s="51" customFormat="1" ht="27" customHeight="1">
      <c r="A24" s="334"/>
      <c r="B24" s="317" t="s">
        <v>195</v>
      </c>
      <c r="C24" s="445" t="s">
        <v>196</v>
      </c>
      <c r="D24" s="445"/>
      <c r="E24" s="312">
        <v>48000</v>
      </c>
      <c r="F24" s="313"/>
      <c r="G24" s="314" t="s">
        <v>280</v>
      </c>
      <c r="H24" s="126">
        <f>$E$3</f>
        <v>0</v>
      </c>
      <c r="I24" s="116">
        <f t="shared" si="3"/>
        <v>0</v>
      </c>
      <c r="J24" s="181"/>
      <c r="K24" s="182"/>
    </row>
    <row r="25" spans="1:11" s="51" customFormat="1" ht="27" customHeight="1">
      <c r="A25" s="334"/>
      <c r="B25" s="317" t="s">
        <v>197</v>
      </c>
      <c r="C25" s="445" t="s">
        <v>198</v>
      </c>
      <c r="D25" s="445"/>
      <c r="E25" s="312">
        <v>180000</v>
      </c>
      <c r="F25" s="313"/>
      <c r="G25" s="314" t="s">
        <v>163</v>
      </c>
      <c r="H25" s="308">
        <f t="shared" si="2"/>
        <v>0</v>
      </c>
      <c r="I25" s="309">
        <f>E25*F25*H25</f>
        <v>0</v>
      </c>
      <c r="J25" s="181"/>
      <c r="K25" s="182"/>
    </row>
    <row r="26" spans="1:11" s="51" customFormat="1" ht="27" customHeight="1">
      <c r="A26" s="311"/>
      <c r="B26" s="317" t="s">
        <v>199</v>
      </c>
      <c r="C26" s="445" t="s">
        <v>200</v>
      </c>
      <c r="D26" s="445"/>
      <c r="E26" s="312">
        <v>240000</v>
      </c>
      <c r="F26" s="313"/>
      <c r="G26" s="314" t="s">
        <v>163</v>
      </c>
      <c r="H26" s="126">
        <f t="shared" si="2"/>
        <v>0</v>
      </c>
      <c r="I26" s="116">
        <f t="shared" ref="I26:I39" si="4">E26*F26*H26</f>
        <v>0</v>
      </c>
      <c r="J26" s="206"/>
      <c r="K26" s="83"/>
    </row>
    <row r="27" spans="1:11" s="51" customFormat="1" ht="27" customHeight="1">
      <c r="A27" s="311"/>
      <c r="B27" s="317" t="s">
        <v>201</v>
      </c>
      <c r="C27" s="445" t="s">
        <v>202</v>
      </c>
      <c r="D27" s="445"/>
      <c r="E27" s="312">
        <v>300000</v>
      </c>
      <c r="F27" s="313"/>
      <c r="G27" s="314" t="s">
        <v>163</v>
      </c>
      <c r="H27" s="126">
        <f t="shared" si="2"/>
        <v>0</v>
      </c>
      <c r="I27" s="116">
        <f t="shared" si="4"/>
        <v>0</v>
      </c>
      <c r="J27" s="114"/>
      <c r="K27" s="83"/>
    </row>
    <row r="28" spans="1:11" s="51" customFormat="1" ht="27" customHeight="1">
      <c r="A28" s="334"/>
      <c r="B28" s="317" t="s">
        <v>203</v>
      </c>
      <c r="C28" s="445" t="s">
        <v>204</v>
      </c>
      <c r="D28" s="445"/>
      <c r="E28" s="312">
        <v>60000</v>
      </c>
      <c r="F28" s="313"/>
      <c r="G28" s="314" t="s">
        <v>280</v>
      </c>
      <c r="H28" s="126">
        <f>$E$3</f>
        <v>0</v>
      </c>
      <c r="I28" s="116">
        <f t="shared" si="4"/>
        <v>0</v>
      </c>
      <c r="J28" s="114"/>
      <c r="K28" s="83"/>
    </row>
    <row r="29" spans="1:11" s="51" customFormat="1" ht="27" customHeight="1">
      <c r="A29" s="334"/>
      <c r="B29" s="317" t="s">
        <v>205</v>
      </c>
      <c r="C29" s="445" t="s">
        <v>206</v>
      </c>
      <c r="D29" s="445"/>
      <c r="E29" s="312">
        <v>180000</v>
      </c>
      <c r="F29" s="313"/>
      <c r="G29" s="314" t="s">
        <v>163</v>
      </c>
      <c r="H29" s="126">
        <f t="shared" si="2"/>
        <v>0</v>
      </c>
      <c r="I29" s="116">
        <f t="shared" si="4"/>
        <v>0</v>
      </c>
      <c r="J29" s="114"/>
      <c r="K29" s="83"/>
    </row>
    <row r="30" spans="1:11" s="51" customFormat="1" ht="27" customHeight="1">
      <c r="A30" s="334"/>
      <c r="B30" s="317" t="s">
        <v>207</v>
      </c>
      <c r="C30" s="445" t="s">
        <v>208</v>
      </c>
      <c r="D30" s="445"/>
      <c r="E30" s="312">
        <v>240000</v>
      </c>
      <c r="F30" s="313"/>
      <c r="G30" s="314" t="s">
        <v>163</v>
      </c>
      <c r="H30" s="126">
        <f t="shared" si="2"/>
        <v>0</v>
      </c>
      <c r="I30" s="116">
        <f t="shared" si="4"/>
        <v>0</v>
      </c>
      <c r="J30" s="114"/>
      <c r="K30" s="83"/>
    </row>
    <row r="31" spans="1:11" s="51" customFormat="1" ht="27" customHeight="1">
      <c r="A31" s="334"/>
      <c r="B31" s="317" t="s">
        <v>209</v>
      </c>
      <c r="C31" s="445" t="s">
        <v>210</v>
      </c>
      <c r="D31" s="445"/>
      <c r="E31" s="312">
        <v>300000</v>
      </c>
      <c r="F31" s="313"/>
      <c r="G31" s="314" t="s">
        <v>163</v>
      </c>
      <c r="H31" s="126">
        <f t="shared" si="2"/>
        <v>0</v>
      </c>
      <c r="I31" s="309">
        <f t="shared" si="4"/>
        <v>0</v>
      </c>
      <c r="J31" s="181"/>
      <c r="K31" s="83"/>
    </row>
    <row r="32" spans="1:11" s="51" customFormat="1" ht="27" customHeight="1">
      <c r="A32" s="311"/>
      <c r="B32" s="317" t="s">
        <v>211</v>
      </c>
      <c r="C32" s="445" t="s">
        <v>212</v>
      </c>
      <c r="D32" s="445"/>
      <c r="E32" s="312">
        <v>60000</v>
      </c>
      <c r="F32" s="313"/>
      <c r="G32" s="314" t="s">
        <v>280</v>
      </c>
      <c r="H32" s="126">
        <f>$E$3</f>
        <v>0</v>
      </c>
      <c r="I32" s="116">
        <f t="shared" ref="I32:I37" si="5">E32*F32*H32</f>
        <v>0</v>
      </c>
      <c r="J32" s="206"/>
      <c r="K32" s="145"/>
    </row>
    <row r="33" spans="1:11" s="51" customFormat="1" ht="27" customHeight="1">
      <c r="A33" s="311"/>
      <c r="B33" s="317" t="s">
        <v>213</v>
      </c>
      <c r="C33" s="445" t="s">
        <v>214</v>
      </c>
      <c r="D33" s="445"/>
      <c r="E33" s="312">
        <v>180000</v>
      </c>
      <c r="F33" s="313"/>
      <c r="G33" s="314" t="s">
        <v>163</v>
      </c>
      <c r="H33" s="126">
        <f t="shared" si="2"/>
        <v>0</v>
      </c>
      <c r="I33" s="116">
        <f t="shared" si="5"/>
        <v>0</v>
      </c>
      <c r="J33" s="114"/>
      <c r="K33" s="83"/>
    </row>
    <row r="34" spans="1:11" s="51" customFormat="1" ht="27" customHeight="1">
      <c r="A34" s="334"/>
      <c r="B34" s="317" t="s">
        <v>215</v>
      </c>
      <c r="C34" s="445" t="s">
        <v>216</v>
      </c>
      <c r="D34" s="445"/>
      <c r="E34" s="312">
        <v>240000</v>
      </c>
      <c r="F34" s="313"/>
      <c r="G34" s="314" t="s">
        <v>163</v>
      </c>
      <c r="H34" s="126">
        <f t="shared" si="2"/>
        <v>0</v>
      </c>
      <c r="I34" s="116">
        <f t="shared" si="5"/>
        <v>0</v>
      </c>
      <c r="J34" s="114"/>
      <c r="K34" s="83"/>
    </row>
    <row r="35" spans="1:11" s="51" customFormat="1" ht="27" customHeight="1">
      <c r="A35" s="334"/>
      <c r="B35" s="317" t="s">
        <v>217</v>
      </c>
      <c r="C35" s="445" t="s">
        <v>218</v>
      </c>
      <c r="D35" s="445"/>
      <c r="E35" s="312">
        <v>300000</v>
      </c>
      <c r="F35" s="313"/>
      <c r="G35" s="314" t="s">
        <v>163</v>
      </c>
      <c r="H35" s="126">
        <f t="shared" si="2"/>
        <v>0</v>
      </c>
      <c r="I35" s="116">
        <f t="shared" si="5"/>
        <v>0</v>
      </c>
      <c r="J35" s="114"/>
      <c r="K35" s="83"/>
    </row>
    <row r="36" spans="1:11" s="51" customFormat="1" ht="27" customHeight="1">
      <c r="A36" s="334"/>
      <c r="B36" s="317" t="s">
        <v>219</v>
      </c>
      <c r="C36" s="445" t="s">
        <v>220</v>
      </c>
      <c r="D36" s="445"/>
      <c r="E36" s="312">
        <v>60000</v>
      </c>
      <c r="F36" s="313"/>
      <c r="G36" s="314" t="s">
        <v>280</v>
      </c>
      <c r="H36" s="126">
        <f>$E$3</f>
        <v>0</v>
      </c>
      <c r="I36" s="116">
        <f t="shared" si="5"/>
        <v>0</v>
      </c>
      <c r="J36" s="114"/>
      <c r="K36" s="83"/>
    </row>
    <row r="37" spans="1:11" s="51" customFormat="1" ht="27" customHeight="1">
      <c r="A37" s="334"/>
      <c r="B37" s="317" t="s">
        <v>221</v>
      </c>
      <c r="C37" s="445" t="s">
        <v>222</v>
      </c>
      <c r="D37" s="445"/>
      <c r="E37" s="312">
        <v>960000</v>
      </c>
      <c r="F37" s="313"/>
      <c r="G37" s="314" t="s">
        <v>163</v>
      </c>
      <c r="H37" s="126">
        <f t="shared" si="2"/>
        <v>0</v>
      </c>
      <c r="I37" s="116">
        <f t="shared" si="5"/>
        <v>0</v>
      </c>
      <c r="J37" s="181"/>
      <c r="K37" s="182"/>
    </row>
    <row r="38" spans="1:11" s="51" customFormat="1" ht="27" customHeight="1">
      <c r="A38" s="334"/>
      <c r="B38" s="317" t="s">
        <v>223</v>
      </c>
      <c r="C38" s="445" t="s">
        <v>224</v>
      </c>
      <c r="D38" s="445"/>
      <c r="E38" s="312">
        <v>1278000</v>
      </c>
      <c r="F38" s="313"/>
      <c r="G38" s="314" t="s">
        <v>163</v>
      </c>
      <c r="H38" s="126">
        <f t="shared" si="2"/>
        <v>0</v>
      </c>
      <c r="I38" s="116">
        <f t="shared" si="4"/>
        <v>0</v>
      </c>
      <c r="J38" s="181"/>
      <c r="K38" s="182"/>
    </row>
    <row r="39" spans="1:11" s="51" customFormat="1" ht="27" customHeight="1">
      <c r="A39" s="334"/>
      <c r="B39" s="317" t="s">
        <v>225</v>
      </c>
      <c r="C39" s="445" t="s">
        <v>226</v>
      </c>
      <c r="D39" s="445"/>
      <c r="E39" s="312">
        <v>1596000</v>
      </c>
      <c r="F39" s="313"/>
      <c r="G39" s="314" t="s">
        <v>163</v>
      </c>
      <c r="H39" s="126">
        <f t="shared" si="2"/>
        <v>0</v>
      </c>
      <c r="I39" s="116">
        <f t="shared" si="4"/>
        <v>0</v>
      </c>
      <c r="J39" s="181"/>
      <c r="K39" s="182"/>
    </row>
    <row r="40" spans="1:11" s="51" customFormat="1" ht="27" customHeight="1" thickBot="1">
      <c r="A40" s="335"/>
      <c r="B40" s="329" t="s">
        <v>227</v>
      </c>
      <c r="C40" s="446" t="s">
        <v>228</v>
      </c>
      <c r="D40" s="446"/>
      <c r="E40" s="330">
        <v>321600</v>
      </c>
      <c r="F40" s="318"/>
      <c r="G40" s="331" t="s">
        <v>280</v>
      </c>
      <c r="H40" s="125">
        <f>$E$3</f>
        <v>0</v>
      </c>
      <c r="I40" s="57">
        <f>E40*F40*H40</f>
        <v>0</v>
      </c>
      <c r="J40" s="115"/>
      <c r="K40" s="58"/>
    </row>
    <row r="41" spans="1:11" s="51" customFormat="1" ht="18.600000000000001" customHeight="1" thickBot="1">
      <c r="A41" s="90"/>
      <c r="B41" s="438" t="s">
        <v>284</v>
      </c>
      <c r="C41" s="438"/>
      <c r="D41" s="438"/>
      <c r="E41" s="310"/>
      <c r="F41" s="94"/>
      <c r="G41" s="95"/>
      <c r="H41" s="96"/>
      <c r="I41" s="107"/>
      <c r="J41" s="97"/>
      <c r="K41" s="97"/>
    </row>
    <row r="42" spans="1:11" ht="27" customHeight="1">
      <c r="B42" s="438"/>
      <c r="C42" s="438"/>
      <c r="D42" s="438"/>
      <c r="E42" s="310"/>
      <c r="F42" s="69"/>
      <c r="G42" s="70"/>
      <c r="H42" s="70"/>
      <c r="I42" s="71"/>
      <c r="J42" s="72"/>
      <c r="K42" s="72"/>
    </row>
    <row r="43" spans="1:11" ht="19.5" customHeight="1">
      <c r="B43" s="438"/>
      <c r="C43" s="438"/>
      <c r="D43" s="438"/>
      <c r="E43" s="310"/>
      <c r="F43" s="73" t="s">
        <v>229</v>
      </c>
      <c r="H43" s="436">
        <f>SUM(I7:I9,I11:I13,I17:I19,I21:I23,I25:I27,I29:I31,I33:I35,I37:I39)</f>
        <v>0</v>
      </c>
      <c r="I43" s="437"/>
      <c r="J43" s="435"/>
      <c r="K43" s="435"/>
    </row>
    <row r="44" spans="1:11" ht="15" customHeight="1" thickBot="1">
      <c r="B44" s="438"/>
      <c r="C44" s="438"/>
      <c r="D44" s="438"/>
      <c r="E44" s="310"/>
      <c r="F44" s="73"/>
      <c r="G44" s="77"/>
      <c r="H44" s="77"/>
      <c r="I44" s="226"/>
      <c r="J44" s="77"/>
      <c r="K44" s="77"/>
    </row>
    <row r="45" spans="1:11" ht="15" customHeight="1">
      <c r="B45" s="438"/>
      <c r="C45" s="438"/>
      <c r="D45" s="438"/>
      <c r="E45" s="310"/>
      <c r="F45" s="69"/>
      <c r="G45" s="70"/>
      <c r="H45" s="70"/>
      <c r="I45" s="71"/>
      <c r="J45" s="72"/>
      <c r="K45" s="72"/>
    </row>
    <row r="46" spans="1:11" ht="15" customHeight="1">
      <c r="B46" s="438"/>
      <c r="C46" s="438"/>
      <c r="D46" s="438"/>
      <c r="F46" s="73" t="s">
        <v>230</v>
      </c>
      <c r="H46" s="436">
        <f>SUM(I10,I14,I20,I24,I28,I32,I36,I40)</f>
        <v>0</v>
      </c>
      <c r="I46" s="437"/>
      <c r="J46" s="435"/>
      <c r="K46" s="435"/>
    </row>
    <row r="47" spans="1:11" ht="15" customHeight="1" thickBot="1">
      <c r="B47" s="438"/>
      <c r="C47" s="438"/>
      <c r="D47" s="438"/>
      <c r="F47" s="74"/>
      <c r="G47" s="75"/>
      <c r="H47" s="75"/>
      <c r="I47" s="76"/>
      <c r="J47" s="77"/>
      <c r="K47" s="77"/>
    </row>
    <row r="48" spans="1:11" ht="15" customHeight="1"/>
  </sheetData>
  <sheetProtection algorithmName="SHA-512" hashValue="5R+pWYcMkBU6D4owmeCOW+nxpNpX5H/jjoE0lUnj5zC6f8NCobKfDYfTVPIkc7Oqd1CfehMUQRdDZgK2yrOt0w==" saltValue="fEGg3Paj0PvEdvVCn2VoqA==" spinCount="100000" sheet="1"/>
  <mergeCells count="38">
    <mergeCell ref="H2:I2"/>
    <mergeCell ref="H43:I43"/>
    <mergeCell ref="J43:K43"/>
    <mergeCell ref="H46:I46"/>
    <mergeCell ref="J46:K46"/>
    <mergeCell ref="C18:D18"/>
    <mergeCell ref="C19:D19"/>
    <mergeCell ref="C20:D20"/>
    <mergeCell ref="C21:D21"/>
    <mergeCell ref="C22:D22"/>
    <mergeCell ref="C17:D17"/>
    <mergeCell ref="C11:D11"/>
    <mergeCell ref="C12:D12"/>
    <mergeCell ref="C13:D13"/>
    <mergeCell ref="C14:D14"/>
    <mergeCell ref="C33:D33"/>
    <mergeCell ref="C34:D34"/>
    <mergeCell ref="C23:D23"/>
    <mergeCell ref="C24:D24"/>
    <mergeCell ref="C25:D25"/>
    <mergeCell ref="C26:D26"/>
    <mergeCell ref="C27:D27"/>
    <mergeCell ref="B41:D47"/>
    <mergeCell ref="C7:D7"/>
    <mergeCell ref="C8:D8"/>
    <mergeCell ref="C9:D9"/>
    <mergeCell ref="C10:D10"/>
    <mergeCell ref="C35:D35"/>
    <mergeCell ref="C36:D36"/>
    <mergeCell ref="C37:D37"/>
    <mergeCell ref="C38:D38"/>
    <mergeCell ref="C39:D39"/>
    <mergeCell ref="C28:D28"/>
    <mergeCell ref="C40:D40"/>
    <mergeCell ref="C29:D29"/>
    <mergeCell ref="C30:D30"/>
    <mergeCell ref="C31:D31"/>
    <mergeCell ref="C32:D32"/>
  </mergeCells>
  <phoneticPr fontId="46"/>
  <printOptions horizontalCentered="1"/>
  <pageMargins left="0" right="0" top="0.39370078740157483" bottom="0.19685039370078741" header="0.27559055118110237" footer="0.19685039370078741"/>
  <pageSetup paperSize="9" scale="55" orientation="portrait" r:id="rId1"/>
  <headerFooter alignWithMargins="0"/>
  <ignoredErrors>
    <ignoredError sqref="H10 H14 H20 H24 H28 H32 H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showGridLines="0" showZeros="0" zoomScale="70" zoomScaleNormal="70" workbookViewId="0">
      <pane xSplit="1" ySplit="3" topLeftCell="B4" activePane="bottomRight" state="frozen"/>
      <selection activeCell="C35" sqref="C35"/>
      <selection pane="topRight" activeCell="C35" sqref="C35"/>
      <selection pane="bottomLeft" activeCell="C35" sqref="C35"/>
      <selection pane="bottomRight" activeCell="C12" sqref="C12"/>
    </sheetView>
  </sheetViews>
  <sheetFormatPr defaultColWidth="9.140625" defaultRowHeight="13.5"/>
  <cols>
    <col min="1" max="1" width="15.7109375" style="26" customWidth="1"/>
    <col min="2" max="2" width="19.7109375" style="29" customWidth="1"/>
    <col min="3" max="3" width="71.7109375" style="29" customWidth="1"/>
    <col min="4" max="4" width="14.140625" style="35" customWidth="1"/>
    <col min="5" max="5" width="16.7109375" style="29" bestFit="1" customWidth="1"/>
    <col min="6" max="7" width="10.7109375" style="29" customWidth="1"/>
    <col min="8" max="8" width="10.85546875" style="29" customWidth="1"/>
    <col min="9" max="9" width="18.7109375" style="29" customWidth="1"/>
    <col min="10" max="11" width="12.42578125" style="30" bestFit="1" customWidth="1"/>
    <col min="12" max="16384" width="9.140625" style="29"/>
  </cols>
  <sheetData>
    <row r="1" spans="1:12" ht="21" customHeight="1">
      <c r="B1" s="27" t="s">
        <v>279</v>
      </c>
      <c r="C1" s="28"/>
      <c r="D1" s="119" t="s">
        <v>30</v>
      </c>
      <c r="E1" s="119" t="s">
        <v>46</v>
      </c>
      <c r="G1" s="123"/>
    </row>
    <row r="2" spans="1:12" ht="18" customHeight="1" thickBot="1">
      <c r="B2" s="290" t="s">
        <v>123</v>
      </c>
      <c r="C2" s="291">
        <f>ヘッダ!J1</f>
        <v>0</v>
      </c>
      <c r="D2" s="121" t="s">
        <v>49</v>
      </c>
      <c r="E2" s="120"/>
      <c r="F2" s="32"/>
      <c r="G2" s="33" t="s">
        <v>9</v>
      </c>
      <c r="H2" s="434">
        <f>ヘッダ!I3</f>
        <v>0</v>
      </c>
      <c r="I2" s="434"/>
      <c r="J2" s="34"/>
      <c r="K2" s="34"/>
    </row>
    <row r="3" spans="1:12" ht="18" customHeight="1" thickTop="1">
      <c r="B3" s="31"/>
      <c r="D3" s="303" t="s">
        <v>47</v>
      </c>
      <c r="E3" s="304"/>
      <c r="F3" s="32"/>
      <c r="G3" s="32"/>
      <c r="H3" s="99"/>
      <c r="I3" s="99"/>
      <c r="J3" s="34"/>
      <c r="K3" s="34"/>
    </row>
    <row r="4" spans="1:12" s="18" customFormat="1" ht="18" customHeight="1">
      <c r="A4" s="127"/>
      <c r="B4" s="307"/>
      <c r="D4" s="185" t="s">
        <v>48</v>
      </c>
      <c r="E4" s="184"/>
      <c r="F4" s="32"/>
      <c r="G4" s="32"/>
      <c r="H4" s="99"/>
      <c r="I4" s="99"/>
      <c r="J4" s="34"/>
      <c r="K4" s="34"/>
    </row>
    <row r="5" spans="1:12" s="51" customFormat="1" ht="25.5" customHeight="1" thickBot="1">
      <c r="A5" s="235"/>
      <c r="B5" s="284" t="s">
        <v>286</v>
      </c>
      <c r="C5" s="305"/>
      <c r="D5" s="92"/>
      <c r="E5" s="306"/>
      <c r="F5" s="152"/>
      <c r="G5" s="153"/>
      <c r="H5" s="154"/>
      <c r="I5" s="107"/>
      <c r="J5" s="59"/>
      <c r="K5" s="59"/>
      <c r="L5" s="285"/>
    </row>
    <row r="6" spans="1:12" ht="20.25" customHeight="1" thickBot="1">
      <c r="A6" s="324" t="s">
        <v>29</v>
      </c>
      <c r="B6" s="325" t="s">
        <v>10</v>
      </c>
      <c r="C6" s="326" t="s">
        <v>11</v>
      </c>
      <c r="D6" s="327"/>
      <c r="E6" s="326" t="s">
        <v>12</v>
      </c>
      <c r="F6" s="326" t="s">
        <v>13</v>
      </c>
      <c r="G6" s="326" t="s">
        <v>30</v>
      </c>
      <c r="H6" s="326" t="s">
        <v>14</v>
      </c>
      <c r="I6" s="328" t="s">
        <v>15</v>
      </c>
      <c r="J6" s="378" t="s">
        <v>26</v>
      </c>
      <c r="K6" s="376" t="s">
        <v>27</v>
      </c>
    </row>
    <row r="7" spans="1:12" s="51" customFormat="1" ht="25.5" customHeight="1">
      <c r="A7" s="374"/>
      <c r="B7" s="371" t="s">
        <v>231</v>
      </c>
      <c r="C7" s="368" t="s">
        <v>232</v>
      </c>
      <c r="D7" s="353"/>
      <c r="E7" s="380">
        <v>120000</v>
      </c>
      <c r="F7" s="338"/>
      <c r="G7" s="381" t="s">
        <v>163</v>
      </c>
      <c r="H7" s="124">
        <f>$E$2</f>
        <v>0</v>
      </c>
      <c r="I7" s="49">
        <f t="shared" ref="I7:I10" si="0">E7*F7*H7</f>
        <v>0</v>
      </c>
      <c r="J7" s="379"/>
      <c r="K7" s="377"/>
    </row>
    <row r="8" spans="1:12" s="51" customFormat="1" ht="25.5" customHeight="1">
      <c r="A8" s="375"/>
      <c r="B8" s="372" t="s">
        <v>233</v>
      </c>
      <c r="C8" s="356" t="s">
        <v>234</v>
      </c>
      <c r="D8" s="354"/>
      <c r="E8" s="361">
        <v>306000</v>
      </c>
      <c r="F8" s="340"/>
      <c r="G8" s="337" t="s">
        <v>163</v>
      </c>
      <c r="H8" s="126">
        <f>$E$2</f>
        <v>0</v>
      </c>
      <c r="I8" s="116">
        <f t="shared" si="0"/>
        <v>0</v>
      </c>
      <c r="J8" s="342"/>
      <c r="K8" s="250"/>
    </row>
    <row r="9" spans="1:12" s="51" customFormat="1" ht="25.5" customHeight="1">
      <c r="A9" s="375"/>
      <c r="B9" s="373" t="s">
        <v>235</v>
      </c>
      <c r="C9" s="369" t="s">
        <v>236</v>
      </c>
      <c r="D9" s="354"/>
      <c r="E9" s="361">
        <v>399000</v>
      </c>
      <c r="F9" s="340"/>
      <c r="G9" s="337" t="s">
        <v>163</v>
      </c>
      <c r="H9" s="126">
        <f>$E$2</f>
        <v>0</v>
      </c>
      <c r="I9" s="116">
        <f t="shared" si="0"/>
        <v>0</v>
      </c>
      <c r="J9" s="342"/>
      <c r="K9" s="250"/>
    </row>
    <row r="10" spans="1:12" s="51" customFormat="1" ht="25.5" customHeight="1" thickBot="1">
      <c r="A10" s="386"/>
      <c r="B10" s="387" t="s">
        <v>237</v>
      </c>
      <c r="C10" s="370" t="s">
        <v>238</v>
      </c>
      <c r="D10" s="348"/>
      <c r="E10" s="388">
        <v>120000</v>
      </c>
      <c r="F10" s="341"/>
      <c r="G10" s="343" t="s">
        <v>282</v>
      </c>
      <c r="H10" s="125">
        <f>$E$3</f>
        <v>0</v>
      </c>
      <c r="I10" s="57">
        <f t="shared" si="0"/>
        <v>0</v>
      </c>
      <c r="J10" s="389"/>
      <c r="K10" s="254"/>
      <c r="L10" s="285"/>
    </row>
    <row r="11" spans="1:12" s="51" customFormat="1" ht="27" customHeight="1" thickBot="1">
      <c r="A11" s="90"/>
      <c r="B11" s="300" t="s">
        <v>287</v>
      </c>
      <c r="C11" s="168"/>
      <c r="D11" s="34"/>
      <c r="E11" s="93"/>
      <c r="F11" s="94"/>
      <c r="G11" s="95"/>
      <c r="H11" s="96"/>
      <c r="I11" s="107"/>
      <c r="J11" s="97"/>
      <c r="K11" s="97"/>
      <c r="L11" s="285"/>
    </row>
    <row r="12" spans="1:12" ht="20.25" customHeight="1" thickBot="1">
      <c r="A12" s="324" t="s">
        <v>29</v>
      </c>
      <c r="B12" s="325" t="s">
        <v>10</v>
      </c>
      <c r="C12" s="326" t="s">
        <v>11</v>
      </c>
      <c r="D12" s="327"/>
      <c r="E12" s="326" t="s">
        <v>12</v>
      </c>
      <c r="F12" s="326" t="s">
        <v>13</v>
      </c>
      <c r="G12" s="326" t="s">
        <v>30</v>
      </c>
      <c r="H12" s="326" t="s">
        <v>14</v>
      </c>
      <c r="I12" s="328" t="s">
        <v>15</v>
      </c>
      <c r="J12" s="42" t="s">
        <v>26</v>
      </c>
      <c r="K12" s="43" t="s">
        <v>27</v>
      </c>
    </row>
    <row r="13" spans="1:12" s="51" customFormat="1" ht="27" customHeight="1">
      <c r="A13" s="319"/>
      <c r="B13" s="350" t="s">
        <v>239</v>
      </c>
      <c r="C13" s="351" t="s">
        <v>240</v>
      </c>
      <c r="D13" s="357"/>
      <c r="E13" s="362">
        <v>60000</v>
      </c>
      <c r="F13" s="344"/>
      <c r="G13" s="345" t="s">
        <v>163</v>
      </c>
      <c r="H13" s="233">
        <f t="shared" ref="H13:H31" si="1">$E$2</f>
        <v>0</v>
      </c>
      <c r="I13" s="199">
        <f t="shared" ref="I13:I20" si="2">E13*F13*H13</f>
        <v>0</v>
      </c>
      <c r="J13" s="144"/>
      <c r="K13" s="145"/>
    </row>
    <row r="14" spans="1:12" s="51" customFormat="1" ht="27" customHeight="1">
      <c r="A14" s="111"/>
      <c r="B14" s="355" t="s">
        <v>241</v>
      </c>
      <c r="C14" s="352" t="s">
        <v>242</v>
      </c>
      <c r="D14" s="358"/>
      <c r="E14" s="363">
        <v>153000</v>
      </c>
      <c r="F14" s="339"/>
      <c r="G14" s="337" t="s">
        <v>163</v>
      </c>
      <c r="H14" s="126">
        <f t="shared" si="1"/>
        <v>0</v>
      </c>
      <c r="I14" s="116">
        <f t="shared" si="2"/>
        <v>0</v>
      </c>
      <c r="J14" s="114"/>
      <c r="K14" s="83"/>
    </row>
    <row r="15" spans="1:12" s="51" customFormat="1" ht="27" customHeight="1">
      <c r="A15" s="117"/>
      <c r="B15" s="355" t="s">
        <v>243</v>
      </c>
      <c r="C15" s="360" t="s">
        <v>244</v>
      </c>
      <c r="D15" s="354"/>
      <c r="E15" s="363">
        <v>199500</v>
      </c>
      <c r="F15" s="339"/>
      <c r="G15" s="337" t="s">
        <v>163</v>
      </c>
      <c r="H15" s="126">
        <f t="shared" si="1"/>
        <v>0</v>
      </c>
      <c r="I15" s="116">
        <f t="shared" si="2"/>
        <v>0</v>
      </c>
      <c r="J15" s="114"/>
      <c r="K15" s="83"/>
    </row>
    <row r="16" spans="1:12" s="51" customFormat="1" ht="27" customHeight="1">
      <c r="A16" s="117"/>
      <c r="B16" s="355" t="s">
        <v>245</v>
      </c>
      <c r="C16" s="359" t="s">
        <v>246</v>
      </c>
      <c r="D16" s="354"/>
      <c r="E16" s="363">
        <v>60000</v>
      </c>
      <c r="F16" s="339"/>
      <c r="G16" s="337" t="s">
        <v>282</v>
      </c>
      <c r="H16" s="126">
        <f>$E$3</f>
        <v>0</v>
      </c>
      <c r="I16" s="116">
        <f t="shared" si="2"/>
        <v>0</v>
      </c>
      <c r="J16" s="114"/>
      <c r="K16" s="83"/>
    </row>
    <row r="17" spans="1:11" s="51" customFormat="1" ht="27" customHeight="1">
      <c r="A17" s="117"/>
      <c r="B17" s="355" t="s">
        <v>247</v>
      </c>
      <c r="C17" s="359" t="s">
        <v>248</v>
      </c>
      <c r="D17" s="357"/>
      <c r="E17" s="363">
        <v>79800</v>
      </c>
      <c r="F17" s="339"/>
      <c r="G17" s="337" t="s">
        <v>163</v>
      </c>
      <c r="H17" s="126">
        <f t="shared" si="1"/>
        <v>0</v>
      </c>
      <c r="I17" s="116">
        <f t="shared" si="2"/>
        <v>0</v>
      </c>
      <c r="J17" s="114"/>
      <c r="K17" s="83"/>
    </row>
    <row r="18" spans="1:11" s="51" customFormat="1" ht="27" customHeight="1">
      <c r="A18" s="209"/>
      <c r="B18" s="355" t="s">
        <v>249</v>
      </c>
      <c r="C18" s="352" t="s">
        <v>250</v>
      </c>
      <c r="D18" s="358"/>
      <c r="E18" s="367">
        <v>204000</v>
      </c>
      <c r="F18" s="340"/>
      <c r="G18" s="337" t="s">
        <v>163</v>
      </c>
      <c r="H18" s="126">
        <f t="shared" si="1"/>
        <v>0</v>
      </c>
      <c r="I18" s="116">
        <f t="shared" si="2"/>
        <v>0</v>
      </c>
      <c r="J18" s="181"/>
      <c r="K18" s="182"/>
    </row>
    <row r="19" spans="1:11" s="51" customFormat="1" ht="27" customHeight="1">
      <c r="A19" s="209"/>
      <c r="B19" s="355" t="s">
        <v>251</v>
      </c>
      <c r="C19" s="359" t="s">
        <v>252</v>
      </c>
      <c r="D19" s="358"/>
      <c r="E19" s="362">
        <v>265800</v>
      </c>
      <c r="F19" s="340"/>
      <c r="G19" s="337" t="s">
        <v>163</v>
      </c>
      <c r="H19" s="126">
        <f t="shared" si="1"/>
        <v>0</v>
      </c>
      <c r="I19" s="116">
        <f t="shared" si="2"/>
        <v>0</v>
      </c>
      <c r="J19" s="181"/>
      <c r="K19" s="182"/>
    </row>
    <row r="20" spans="1:11" s="51" customFormat="1" ht="27" customHeight="1">
      <c r="A20" s="209"/>
      <c r="B20" s="349" t="s">
        <v>253</v>
      </c>
      <c r="C20" s="352" t="s">
        <v>254</v>
      </c>
      <c r="D20" s="354"/>
      <c r="E20" s="367">
        <v>79800</v>
      </c>
      <c r="F20" s="340"/>
      <c r="G20" s="337" t="s">
        <v>282</v>
      </c>
      <c r="H20" s="126">
        <f>$E$3</f>
        <v>0</v>
      </c>
      <c r="I20" s="116">
        <f t="shared" si="2"/>
        <v>0</v>
      </c>
      <c r="J20" s="181"/>
      <c r="K20" s="182"/>
    </row>
    <row r="21" spans="1:11" s="51" customFormat="1" ht="27" customHeight="1">
      <c r="A21" s="364"/>
      <c r="B21" s="350" t="s">
        <v>255</v>
      </c>
      <c r="C21" s="359" t="s">
        <v>256</v>
      </c>
      <c r="D21" s="357"/>
      <c r="E21" s="367">
        <v>79800</v>
      </c>
      <c r="F21" s="340"/>
      <c r="G21" s="337" t="s">
        <v>163</v>
      </c>
      <c r="H21" s="308">
        <f t="shared" si="1"/>
        <v>0</v>
      </c>
      <c r="I21" s="116">
        <f>E21*F21*H21</f>
        <v>0</v>
      </c>
      <c r="J21" s="181"/>
      <c r="K21" s="182"/>
    </row>
    <row r="22" spans="1:11" s="51" customFormat="1" ht="27" customHeight="1">
      <c r="A22" s="319"/>
      <c r="B22" s="355" t="s">
        <v>257</v>
      </c>
      <c r="C22" s="359" t="s">
        <v>258</v>
      </c>
      <c r="D22" s="354"/>
      <c r="E22" s="367">
        <v>204000</v>
      </c>
      <c r="F22" s="339"/>
      <c r="G22" s="337" t="s">
        <v>163</v>
      </c>
      <c r="H22" s="126">
        <f t="shared" si="1"/>
        <v>0</v>
      </c>
      <c r="I22" s="199">
        <f t="shared" ref="I22:I32" si="3">E22*F22*H22</f>
        <v>0</v>
      </c>
      <c r="J22" s="206"/>
      <c r="K22" s="83"/>
    </row>
    <row r="23" spans="1:11" s="51" customFormat="1" ht="27" customHeight="1">
      <c r="A23" s="111"/>
      <c r="B23" s="355" t="s">
        <v>259</v>
      </c>
      <c r="C23" s="352" t="s">
        <v>260</v>
      </c>
      <c r="D23" s="357"/>
      <c r="E23" s="367">
        <v>265800</v>
      </c>
      <c r="F23" s="339"/>
      <c r="G23" s="337" t="s">
        <v>163</v>
      </c>
      <c r="H23" s="126">
        <f t="shared" si="1"/>
        <v>0</v>
      </c>
      <c r="I23" s="116">
        <f t="shared" si="3"/>
        <v>0</v>
      </c>
      <c r="J23" s="114"/>
      <c r="K23" s="83"/>
    </row>
    <row r="24" spans="1:11" s="51" customFormat="1" ht="27" customHeight="1">
      <c r="A24" s="117"/>
      <c r="B24" s="349" t="s">
        <v>261</v>
      </c>
      <c r="C24" s="359" t="s">
        <v>262</v>
      </c>
      <c r="D24" s="354"/>
      <c r="E24" s="367">
        <v>79800</v>
      </c>
      <c r="F24" s="339"/>
      <c r="G24" s="337" t="s">
        <v>282</v>
      </c>
      <c r="H24" s="126">
        <f>$E$3</f>
        <v>0</v>
      </c>
      <c r="I24" s="116">
        <f t="shared" si="3"/>
        <v>0</v>
      </c>
      <c r="J24" s="114"/>
      <c r="K24" s="83"/>
    </row>
    <row r="25" spans="1:11" s="51" customFormat="1" ht="27" customHeight="1">
      <c r="A25" s="117"/>
      <c r="B25" s="350" t="s">
        <v>263</v>
      </c>
      <c r="C25" s="359" t="s">
        <v>264</v>
      </c>
      <c r="D25" s="357"/>
      <c r="E25" s="367">
        <v>79800</v>
      </c>
      <c r="F25" s="339"/>
      <c r="G25" s="337" t="s">
        <v>163</v>
      </c>
      <c r="H25" s="126">
        <f t="shared" si="1"/>
        <v>0</v>
      </c>
      <c r="I25" s="116">
        <f t="shared" si="3"/>
        <v>0</v>
      </c>
      <c r="J25" s="114"/>
      <c r="K25" s="83"/>
    </row>
    <row r="26" spans="1:11" s="51" customFormat="1" ht="27" customHeight="1">
      <c r="A26" s="117"/>
      <c r="B26" s="349" t="s">
        <v>265</v>
      </c>
      <c r="C26" s="359" t="s">
        <v>266</v>
      </c>
      <c r="D26" s="358"/>
      <c r="E26" s="367">
        <v>204000</v>
      </c>
      <c r="F26" s="339"/>
      <c r="G26" s="337" t="s">
        <v>163</v>
      </c>
      <c r="H26" s="126">
        <f t="shared" si="1"/>
        <v>0</v>
      </c>
      <c r="I26" s="116">
        <f t="shared" si="3"/>
        <v>0</v>
      </c>
      <c r="J26" s="114"/>
      <c r="K26" s="83"/>
    </row>
    <row r="27" spans="1:11" s="51" customFormat="1" ht="27" customHeight="1">
      <c r="A27" s="209"/>
      <c r="B27" s="349" t="s">
        <v>267</v>
      </c>
      <c r="C27" s="352" t="s">
        <v>268</v>
      </c>
      <c r="D27" s="358"/>
      <c r="E27" s="362">
        <v>265800</v>
      </c>
      <c r="F27" s="340"/>
      <c r="G27" s="337" t="s">
        <v>163</v>
      </c>
      <c r="H27" s="126">
        <f t="shared" si="1"/>
        <v>0</v>
      </c>
      <c r="I27" s="116">
        <f t="shared" si="3"/>
        <v>0</v>
      </c>
      <c r="J27" s="206"/>
      <c r="K27" s="83"/>
    </row>
    <row r="28" spans="1:11" s="51" customFormat="1" ht="27" customHeight="1">
      <c r="A28" s="204"/>
      <c r="B28" s="355" t="s">
        <v>269</v>
      </c>
      <c r="C28" s="359" t="s">
        <v>270</v>
      </c>
      <c r="D28" s="354"/>
      <c r="E28" s="367">
        <v>79800</v>
      </c>
      <c r="F28" s="339"/>
      <c r="G28" s="337" t="s">
        <v>282</v>
      </c>
      <c r="H28" s="126">
        <f>$E$3</f>
        <v>0</v>
      </c>
      <c r="I28" s="199">
        <f t="shared" si="3"/>
        <v>0</v>
      </c>
      <c r="J28" s="144"/>
      <c r="K28" s="145"/>
    </row>
    <row r="29" spans="1:11" s="51" customFormat="1" ht="27" customHeight="1">
      <c r="A29" s="111"/>
      <c r="B29" s="349" t="s">
        <v>271</v>
      </c>
      <c r="C29" s="360" t="s">
        <v>272</v>
      </c>
      <c r="D29" s="357"/>
      <c r="E29" s="367">
        <v>79800</v>
      </c>
      <c r="F29" s="339"/>
      <c r="G29" s="337" t="s">
        <v>163</v>
      </c>
      <c r="H29" s="126">
        <f t="shared" si="1"/>
        <v>0</v>
      </c>
      <c r="I29" s="116">
        <f t="shared" si="3"/>
        <v>0</v>
      </c>
      <c r="J29" s="114"/>
      <c r="K29" s="83"/>
    </row>
    <row r="30" spans="1:11" s="51" customFormat="1" ht="27" customHeight="1">
      <c r="A30" s="117"/>
      <c r="B30" s="350" t="s">
        <v>273</v>
      </c>
      <c r="C30" s="359" t="s">
        <v>274</v>
      </c>
      <c r="D30" s="358"/>
      <c r="E30" s="367">
        <v>204000</v>
      </c>
      <c r="F30" s="339"/>
      <c r="G30" s="337" t="s">
        <v>163</v>
      </c>
      <c r="H30" s="126">
        <f t="shared" si="1"/>
        <v>0</v>
      </c>
      <c r="I30" s="116">
        <f t="shared" si="3"/>
        <v>0</v>
      </c>
      <c r="J30" s="114"/>
      <c r="K30" s="83"/>
    </row>
    <row r="31" spans="1:11" s="51" customFormat="1" ht="27" customHeight="1">
      <c r="A31" s="117"/>
      <c r="B31" s="349" t="s">
        <v>275</v>
      </c>
      <c r="C31" s="359" t="s">
        <v>276</v>
      </c>
      <c r="D31" s="358"/>
      <c r="E31" s="362">
        <v>265800</v>
      </c>
      <c r="F31" s="339"/>
      <c r="G31" s="337" t="s">
        <v>163</v>
      </c>
      <c r="H31" s="126">
        <f t="shared" si="1"/>
        <v>0</v>
      </c>
      <c r="I31" s="116">
        <f t="shared" si="3"/>
        <v>0</v>
      </c>
      <c r="J31" s="114"/>
      <c r="K31" s="83"/>
    </row>
    <row r="32" spans="1:11" s="51" customFormat="1" ht="27" customHeight="1" thickBot="1">
      <c r="A32" s="118"/>
      <c r="B32" s="346" t="s">
        <v>277</v>
      </c>
      <c r="C32" s="347" t="s">
        <v>278</v>
      </c>
      <c r="D32" s="365"/>
      <c r="E32" s="366">
        <v>79800</v>
      </c>
      <c r="F32" s="341"/>
      <c r="G32" s="343" t="s">
        <v>282</v>
      </c>
      <c r="H32" s="125">
        <f>$E$3</f>
        <v>0</v>
      </c>
      <c r="I32" s="57">
        <f t="shared" si="3"/>
        <v>0</v>
      </c>
      <c r="J32" s="115"/>
      <c r="K32" s="58"/>
    </row>
    <row r="33" spans="1:11" s="51" customFormat="1" ht="27" customHeight="1" thickBot="1">
      <c r="A33" s="90"/>
      <c r="B33" s="450" t="s">
        <v>285</v>
      </c>
      <c r="C33" s="450"/>
      <c r="D33" s="450"/>
      <c r="E33" s="93"/>
      <c r="F33" s="94"/>
      <c r="G33" s="95"/>
      <c r="H33" s="96"/>
      <c r="I33" s="107"/>
      <c r="J33" s="97"/>
      <c r="K33" s="97"/>
    </row>
    <row r="34" spans="1:11" ht="15" customHeight="1">
      <c r="B34" s="450"/>
      <c r="C34" s="450"/>
      <c r="D34" s="450"/>
      <c r="F34" s="69"/>
      <c r="G34" s="70"/>
      <c r="H34" s="70"/>
      <c r="I34" s="71"/>
      <c r="J34" s="72"/>
      <c r="K34" s="72"/>
    </row>
    <row r="35" spans="1:11" ht="15" customHeight="1">
      <c r="B35" s="450"/>
      <c r="C35" s="450"/>
      <c r="D35" s="450"/>
      <c r="F35" s="73" t="s">
        <v>229</v>
      </c>
      <c r="H35" s="436">
        <f>SUM(I7:I9,I13:I15,I17:I19,I21:I23,I25:I27,I29:I31)</f>
        <v>0</v>
      </c>
      <c r="I35" s="437"/>
      <c r="J35" s="435"/>
      <c r="K35" s="435"/>
    </row>
    <row r="36" spans="1:11" ht="15" customHeight="1" thickBot="1">
      <c r="B36" s="450"/>
      <c r="C36" s="450"/>
      <c r="D36" s="450"/>
      <c r="F36" s="73"/>
      <c r="G36" s="77"/>
      <c r="H36" s="77"/>
      <c r="I36" s="226"/>
      <c r="J36" s="77"/>
      <c r="K36" s="77"/>
    </row>
    <row r="37" spans="1:11" ht="15" customHeight="1">
      <c r="B37" s="450"/>
      <c r="C37" s="450"/>
      <c r="D37" s="450"/>
      <c r="F37" s="69"/>
      <c r="G37" s="70"/>
      <c r="H37" s="70"/>
      <c r="I37" s="71"/>
      <c r="J37" s="72"/>
      <c r="K37" s="72"/>
    </row>
    <row r="38" spans="1:11" ht="15" customHeight="1">
      <c r="B38" s="450"/>
      <c r="C38" s="450"/>
      <c r="D38" s="450"/>
      <c r="F38" s="73" t="s">
        <v>230</v>
      </c>
      <c r="H38" s="436">
        <f>SUM(I10,I16,I20,I24,I28,I32)</f>
        <v>0</v>
      </c>
      <c r="I38" s="437"/>
      <c r="J38" s="435"/>
      <c r="K38" s="435"/>
    </row>
    <row r="39" spans="1:11" ht="15" customHeight="1" thickBot="1">
      <c r="B39" s="450"/>
      <c r="C39" s="450"/>
      <c r="D39" s="450"/>
      <c r="F39" s="74"/>
      <c r="G39" s="75"/>
      <c r="H39" s="75"/>
      <c r="I39" s="76"/>
      <c r="J39" s="77"/>
      <c r="K39" s="77"/>
    </row>
    <row r="40" spans="1:11" ht="15" customHeight="1">
      <c r="B40" s="450"/>
      <c r="C40" s="450"/>
      <c r="D40" s="450"/>
    </row>
    <row r="41" spans="1:11">
      <c r="B41" s="450"/>
      <c r="C41" s="450"/>
      <c r="D41" s="450"/>
    </row>
  </sheetData>
  <sheetProtection algorithmName="SHA-512" hashValue="xJwDjmgWFwbEVCcSYCA/QU3/cijAXCxpV9gbHp1EeDInC3GBwof/WPInh0uzON3h6leyX7SUqLVSbUShspiDgw==" saltValue="qmTifAnvKmycg9sVb5x0Dw==" spinCount="100000" sheet="1"/>
  <mergeCells count="6">
    <mergeCell ref="B33:D41"/>
    <mergeCell ref="H2:I2"/>
    <mergeCell ref="H35:I35"/>
    <mergeCell ref="J35:K35"/>
    <mergeCell ref="H38:I38"/>
    <mergeCell ref="J38:K38"/>
  </mergeCells>
  <phoneticPr fontId="46"/>
  <printOptions horizontalCentered="1"/>
  <pageMargins left="0" right="0" top="0.39370078740157483" bottom="0.19685039370078741" header="0.27559055118110237" footer="0.19685039370078741"/>
  <pageSetup paperSize="9" scale="55" orientation="portrait" r:id="rId1"/>
  <headerFooter alignWithMargins="0"/>
  <ignoredErrors>
    <ignoredError sqref="H10 H28 H20 H24 H1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ヘッダ</vt:lpstr>
      <vt:lpstr>MCPV7X明細</vt:lpstr>
      <vt:lpstr>MFSV7明細</vt:lpstr>
      <vt:lpstr>MCPML8明細</vt:lpstr>
      <vt:lpstr>ML8HA明細</vt:lpstr>
      <vt:lpstr>MCPML8明細!Print_Area</vt:lpstr>
      <vt:lpstr>MCPV7X明細!Print_Area</vt:lpstr>
      <vt:lpstr>MFSV7明細!Print_Area</vt:lpstr>
      <vt:lpstr>ML8HA明細!Print_Area</vt:lpstr>
      <vt:lpstr>ヘッダ!Print_Area</vt:lpstr>
      <vt:lpstr>MCPML8明細!Print_Titles</vt:lpstr>
      <vt:lpstr>MCPV7X明細!Print_Titles</vt:lpstr>
      <vt:lpstr>MFSV7明細!Print_Titles</vt:lpstr>
      <vt:lpstr>ML8HA明細!Print_Titles</vt:lpstr>
    </vt:vector>
  </TitlesOfParts>
  <Company>MIRACLE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MIRACLE</dc:creator>
  <cp:lastModifiedBy>齋藤 史織</cp:lastModifiedBy>
  <cp:lastPrinted>2020-04-08T02:30:43Z</cp:lastPrinted>
  <dcterms:created xsi:type="dcterms:W3CDTF">2007-08-23T06:32:31Z</dcterms:created>
  <dcterms:modified xsi:type="dcterms:W3CDTF">2023-05-16T02:19:50Z</dcterms:modified>
</cp:coreProperties>
</file>